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15" windowHeight="10785" activeTab="2"/>
  </bookViews>
  <sheets>
    <sheet name="备货发货" sheetId="1" r:id="rId1"/>
    <sheet name="Sheet1" sheetId="2" r:id="rId2"/>
    <sheet name="装柜照片" sheetId="3" r:id="rId3"/>
  </sheets>
  <externalReferences>
    <externalReference r:id="rId4"/>
  </externalReferences>
  <definedNames>
    <definedName name="_xlnm.Print_Area" localSheetId="0">备货发货!$B$1:$C$28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9A9CD3B7124645BBAA40F36F0E54D0A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8674100"/>
          <a:ext cx="818515" cy="759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7C3C4D629F748C6AA7F2ED9336CB4CC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584575"/>
          <a:ext cx="1030605" cy="1400175"/>
        </a:xfrm>
        <a:prstGeom prst="rect">
          <a:avLst/>
        </a:prstGeom>
      </xdr:spPr>
    </xdr:pic>
  </etc:cellImage>
  <etc:cellImage>
    <xdr:pic>
      <xdr:nvPicPr>
        <xdr:cNvPr id="2" name="ID_24EC898F5E504FC6A163020FDD47DC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3900" y="19672300"/>
          <a:ext cx="1030605" cy="1032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56AF96F49DE4F3CABDE998326B01AB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4220" y="10306050"/>
          <a:ext cx="1030605" cy="1180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108AC8E24E1435FB6EF0C6BEB4F23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4220" y="7498080"/>
          <a:ext cx="10306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9B232D5C9BC47CB860E3327C922572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4220" y="1130300"/>
          <a:ext cx="1030605" cy="697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0" name="ID_D320E5BC58E345679D1AEE6C21721BC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1070" y="15612110"/>
          <a:ext cx="909320" cy="920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6" name="ID_2808E5F4373444EDAEFE84D9A04FA1A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55090" y="5306060"/>
          <a:ext cx="1180465" cy="20980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<sst xmlns="http://schemas.openxmlformats.org/spreadsheetml/2006/main" count="167" uniqueCount="127">
  <si>
    <t>品名</t>
  </si>
  <si>
    <t>产品图片</t>
  </si>
  <si>
    <t>材质</t>
  </si>
  <si>
    <t>尺寸</t>
  </si>
  <si>
    <t>sku</t>
  </si>
  <si>
    <t>数量</t>
  </si>
  <si>
    <t>规格</t>
  </si>
  <si>
    <t>市场价</t>
  </si>
  <si>
    <t>含税价</t>
  </si>
  <si>
    <t>市场价总额</t>
  </si>
  <si>
    <t>包装后重量/KG</t>
  </si>
  <si>
    <t>包装尺寸-长/cm</t>
  </si>
  <si>
    <t>包装尺寸-宽/cm</t>
  </si>
  <si>
    <t>包装尺寸-高/cm</t>
  </si>
  <si>
    <t>体积m²</t>
  </si>
  <si>
    <t>总方数m²</t>
  </si>
  <si>
    <t>总重量</t>
  </si>
  <si>
    <t>装柜地址</t>
  </si>
  <si>
    <t>派送地址</t>
  </si>
  <si>
    <t>钢管+海绵</t>
  </si>
  <si>
    <t>77*25*50</t>
  </si>
  <si>
    <t>YDC-J42-FO642</t>
  </si>
  <si>
    <t>F77-003科技布斜放换鞋凳黑架3层80咖色</t>
  </si>
  <si>
    <t>两地装 先装：河北宏坤农业机械科技有限公司
河北省廊坊市霸州市迎宾东道与采留线交叉口东南方向191米左右15097640696      最后装：河北省廊坊市永清县黄家堡村，王，16674266614</t>
  </si>
  <si>
    <t>YDC-J42-FO641</t>
  </si>
  <si>
    <t>F77-004科技布斜放换鞋凳黑架3层80灰色</t>
  </si>
  <si>
    <t>97*25*50</t>
  </si>
  <si>
    <t>YDC-J42-FO653</t>
  </si>
  <si>
    <t>F77-006科技布斜放换鞋凳黑架3层100灰色</t>
  </si>
  <si>
    <t>YDC-J42-FO654</t>
  </si>
  <si>
    <t>F77-005科技布斜放换鞋凳黑架3层100咖色</t>
  </si>
  <si>
    <t>60*31*49</t>
  </si>
  <si>
    <t>YDC-J68-FO781</t>
  </si>
  <si>
    <t>F77-007科技布换鞋凳黑架3层60浅灰</t>
  </si>
  <si>
    <t>80*31*49</t>
  </si>
  <si>
    <t>YDC-J68-FO782</t>
  </si>
  <si>
    <t>F77-008科技布换鞋凳黑架3层80浅灰</t>
  </si>
  <si>
    <t>100*31*49</t>
  </si>
  <si>
    <t>YDC-J68-FO783</t>
  </si>
  <si>
    <t>F77-009科技布换鞋凳黑架3层100浅灰</t>
  </si>
  <si>
    <t>双盆花架</t>
  </si>
  <si>
    <t>钢管+白理石板</t>
  </si>
  <si>
    <t>80*30*30</t>
  </si>
  <si>
    <t>YDC-J62-FO741</t>
  </si>
  <si>
    <t>F27-035新中式花架80金架+白理石板</t>
  </si>
  <si>
    <t>100*30*30</t>
  </si>
  <si>
    <t>YDC-J62-FO742</t>
  </si>
  <si>
    <t>F27-037新中式花架100金架+白理石板</t>
  </si>
  <si>
    <t>YDC-J62-FO743</t>
  </si>
  <si>
    <t>F27-027新中式花架80黑架+黑板</t>
  </si>
  <si>
    <t>YDC-J62-FO744</t>
  </si>
  <si>
    <t>F27-030新中式花架100黑架+黑板</t>
  </si>
  <si>
    <t>吧台凳</t>
  </si>
  <si>
    <t>钢管+科技布+海绵</t>
  </si>
  <si>
    <t>42*37*75</t>
  </si>
  <si>
    <t>YDC-J66-FO756</t>
  </si>
  <si>
    <t>D17-091吧台凳N型皮革75灰色</t>
  </si>
  <si>
    <t>YDC-J66-FO757</t>
  </si>
  <si>
    <t>D17-092吧台凳N型皮革75米色</t>
  </si>
  <si>
    <t>108*146.5*1</t>
  </si>
  <si>
    <t>75吧椅纸箱</t>
  </si>
  <si>
    <t>旋转化妆凳</t>
  </si>
  <si>
    <t>38*38*57</t>
  </si>
  <si>
    <t>YDC-C20-HM086</t>
  </si>
  <si>
    <t>D17-127化妆椅旋转款灰色+黑金架</t>
  </si>
  <si>
    <t>玻璃转盘</t>
  </si>
  <si>
    <t>铁+钢化玻璃</t>
  </si>
  <si>
    <t>60*60*0.5</t>
  </si>
  <si>
    <t>YDC-J71-HM001</t>
  </si>
  <si>
    <t>F79-010转盘60玻璃银砂0.5【6517】</t>
  </si>
  <si>
    <t>80*80*0.5</t>
  </si>
  <si>
    <t>YDC-J71-HM002</t>
  </si>
  <si>
    <t>F79-011转盘80玻璃银砂0.5【6517】</t>
  </si>
  <si>
    <t>90*90*0.5</t>
  </si>
  <si>
    <t>YDC-J71-HM003</t>
  </si>
  <si>
    <t>F79-012转盘90玻璃银砂0.5【6517】</t>
  </si>
  <si>
    <t>YDC-J71-FO791</t>
  </si>
  <si>
    <t>F79-008转盘80玻璃金砂0.5【6517】</t>
  </si>
  <si>
    <t>YDC-J71-FO792</t>
  </si>
  <si>
    <t>F79-009转盘90玻璃金砂0.5【6517】</t>
  </si>
  <si>
    <t>翻斗鞋柜</t>
  </si>
  <si>
    <t>钢</t>
  </si>
  <si>
    <t>136x80x12</t>
  </si>
  <si>
    <t>YDC-C40-HM200</t>
  </si>
  <si>
    <t>4层白色-136x80x12cm</t>
  </si>
  <si>
    <t>103x80x12</t>
  </si>
  <si>
    <t>YDC-C40-HM201</t>
  </si>
  <si>
    <t>3层白色-103x80x12cm</t>
  </si>
  <si>
    <t>YDC-C40-HM203</t>
  </si>
  <si>
    <t>3层黑色-103x80x12cm</t>
  </si>
  <si>
    <t>136x80x15</t>
  </si>
  <si>
    <t>YDC-C40-HM204</t>
  </si>
  <si>
    <t>4层白色-136x80x15cm</t>
  </si>
  <si>
    <t>103x80x15</t>
  </si>
  <si>
    <t>YDC-C40-HM205</t>
  </si>
  <si>
    <t>3层白色-103x80x15cm</t>
  </si>
  <si>
    <t>YDC-C40-HM206</t>
  </si>
  <si>
    <t>4层黑色-136x80x15cm</t>
  </si>
  <si>
    <t>YDC-C40-HM207</t>
  </si>
  <si>
    <t>3层黑色-103x80x15cm</t>
  </si>
  <si>
    <t>双层打印机收纳架</t>
  </si>
  <si>
    <t>YDC-XZH-SNJ020</t>
  </si>
  <si>
    <t>白色</t>
  </si>
  <si>
    <t>YDC-XZH-SNJ021</t>
  </si>
  <si>
    <t>黑色</t>
  </si>
  <si>
    <t>升级电脑桌边几黑架+胡桃木</t>
  </si>
  <si>
    <t>YDC-C32-HM150</t>
  </si>
  <si>
    <t>升级电脑桌边几黑架+原木色</t>
  </si>
  <si>
    <t>YDC-C32-HM151</t>
  </si>
  <si>
    <t>升级电脑桌边几黑架+炭黑</t>
  </si>
  <si>
    <t>YDC-C32-HM152</t>
  </si>
  <si>
    <t>加大升级电脑桌边几黑架+胡桃木+四轮</t>
  </si>
  <si>
    <t>YDC-C32-HM154</t>
  </si>
  <si>
    <t>加大升级电脑桌边几黑架+炭黑+四轮</t>
  </si>
  <si>
    <t>YDC-C32-HM156</t>
  </si>
  <si>
    <t>原价</t>
  </si>
  <si>
    <t>商家编码</t>
  </si>
  <si>
    <t>是否是赠品</t>
  </si>
  <si>
    <t>D17-112双人沙发摇椅+橘千鸟格</t>
  </si>
  <si>
    <t>否</t>
  </si>
  <si>
    <t>D17-114双人沙发摇椅+灰千鸟格</t>
  </si>
  <si>
    <t>D17-113双人沙发摇椅+白千鸟格</t>
  </si>
  <si>
    <t>D17-117双人沙发摇椅+米白科技布</t>
  </si>
  <si>
    <t>D17-115双人沙发摇椅+橘科技布</t>
  </si>
  <si>
    <t>D17-146休闲摇椅黑架+黑布【6486】</t>
  </si>
  <si>
    <t>D17-147休闲摇椅黑架+白布【6486】</t>
  </si>
  <si>
    <t>D17-148休闲摇椅黑架+卡其布【6486】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</si>
</sst>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</numFmts>
  <fonts count="55"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等线"/>
      <charset val="0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b/>
      <sz val="20"/>
      <color indexed="10"/>
      <name val="宋体"/>
      <charset val="134"/>
    </font>
    <font>
      <b/>
      <sz val="26"/>
      <color indexed="8"/>
      <name val="宋体"/>
      <charset val="134"/>
    </font>
    <font>
      <b/>
      <sz val="12"/>
      <color indexed="8"/>
      <name val="新宋体"/>
      <charset val="0"/>
    </font>
    <font>
      <b/>
      <sz val="18"/>
      <color indexed="10"/>
      <name val="新宋体"/>
      <charset val="0"/>
    </font>
    <font>
      <b/>
      <sz val="12"/>
      <color indexed="8"/>
      <name val="宋体"/>
      <charset val="134"/>
    </font>
    <font>
      <b/>
      <sz val="20"/>
      <color indexed="10"/>
      <name val="等线"/>
      <charset val="0"/>
    </font>
    <font>
      <sz val="16"/>
      <color indexed="8"/>
      <name val="新宋体"/>
      <charset val="0"/>
    </font>
    <font>
      <sz val="14"/>
      <name val="新宋体"/>
      <charset val="134"/>
    </font>
    <font>
      <sz val="26"/>
      <color indexed="8"/>
      <name val="新宋体"/>
      <charset val="0"/>
    </font>
    <font>
      <sz val="26"/>
      <color indexed="10"/>
      <name val="新宋体"/>
      <charset val="0"/>
    </font>
    <font>
      <sz val="16"/>
      <color rgb="FF000000"/>
      <name val="新宋体"/>
      <charset val="134"/>
    </font>
    <font>
      <sz val="16"/>
      <color rgb="FFFF0000"/>
      <name val="新宋体"/>
      <charset val="134"/>
    </font>
    <font>
      <sz val="16"/>
      <name val="新宋体"/>
      <charset val="134"/>
    </font>
    <font>
      <b/>
      <sz val="16"/>
      <color rgb="FFFF0000"/>
      <name val="Arial"/>
      <charset val="134"/>
    </font>
    <font>
      <sz val="14"/>
      <name val="等线"/>
      <charset val="134"/>
      <scheme val="minor"/>
    </font>
    <font>
      <sz val="12"/>
      <color rgb="FF000000"/>
      <name val="宋体"/>
      <charset val="134"/>
    </font>
    <font>
      <b/>
      <sz val="26"/>
      <name val="等线"/>
      <charset val="134"/>
      <scheme val="minor"/>
    </font>
    <font>
      <sz val="16"/>
      <name val="等线"/>
      <charset val="134"/>
      <scheme val="minor"/>
    </font>
    <font>
      <sz val="14"/>
      <color rgb="FF000000"/>
      <name val="新宋体"/>
      <charset val="134"/>
    </font>
    <font>
      <sz val="26"/>
      <color rgb="FF000000"/>
      <name val="新宋体"/>
      <charset val="134"/>
    </font>
    <font>
      <sz val="9.75"/>
      <color rgb="FF323233"/>
      <name val="Segoe UI"/>
      <charset val="134"/>
    </font>
    <font>
      <b/>
      <sz val="14"/>
      <color rgb="FFFF0000"/>
      <name val="Arial"/>
      <charset val="134"/>
    </font>
    <font>
      <sz val="26"/>
      <color rgb="FFFF0000"/>
      <name val="新宋体"/>
      <charset val="134"/>
    </font>
    <font>
      <sz val="14"/>
      <color rgb="FFFF0000"/>
      <name val="新宋体"/>
      <charset val="134"/>
    </font>
    <font>
      <sz val="22"/>
      <name val="Times New Roman"/>
      <charset val="134"/>
    </font>
    <font>
      <sz val="18"/>
      <name val="新宋体"/>
      <charset val="134"/>
    </font>
    <font>
      <sz val="18"/>
      <name val="等线"/>
      <charset val="134"/>
      <scheme val="minor"/>
    </font>
    <font>
      <sz val="10"/>
      <color theme="1"/>
      <name val="Arial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37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6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6" fillId="5" borderId="16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</cellStyleXfs>
  <cellXfs count="1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5" fillId="0" borderId="1" xfId="0" applyFont="1" applyBorder="1" applyAlignment="1" applyProtection="1">
      <alignment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vertical="center" wrapText="1"/>
    </xf>
    <xf numFmtId="176" fontId="15" fillId="0" borderId="3" xfId="0" applyNumberFormat="1" applyFont="1" applyBorder="1" applyAlignment="1" applyProtection="1">
      <alignment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23" fillId="0" borderId="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2" fillId="0" borderId="4" xfId="0" applyFont="1" applyFill="1" applyBorder="1" applyAlignment="1" applyProtection="1">
      <alignment horizontal="center" vertical="center"/>
    </xf>
    <xf numFmtId="178" fontId="14" fillId="0" borderId="3" xfId="0" applyNumberFormat="1" applyFont="1" applyFill="1" applyBorder="1" applyAlignment="1" applyProtection="1">
      <alignment horizontal="center" vertical="center" wrapText="1"/>
    </xf>
    <xf numFmtId="177" fontId="30" fillId="0" borderId="3" xfId="0" applyNumberFormat="1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177" fontId="17" fillId="2" borderId="3" xfId="0" applyNumberFormat="1" applyFont="1" applyFill="1" applyBorder="1" applyAlignment="1">
      <alignment horizontal="center" vertical="center" wrapText="1"/>
    </xf>
    <xf numFmtId="177" fontId="18" fillId="2" borderId="3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178" fontId="14" fillId="2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176" fontId="26" fillId="0" borderId="3" xfId="0" applyNumberFormat="1" applyFont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77" fontId="17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77" fontId="17" fillId="0" borderId="10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176" fontId="17" fillId="0" borderId="3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7" fontId="17" fillId="2" borderId="10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177" fontId="30" fillId="2" borderId="3" xfId="0" applyNumberFormat="1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177" fontId="17" fillId="2" borderId="1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3.png"/><Relationship Id="rId7" Type="http://schemas.openxmlformats.org/officeDocument/2006/relationships/image" Target="media/image12.png"/><Relationship Id="rId6" Type="http://schemas.openxmlformats.org/officeDocument/2006/relationships/image" Target="media/image11.png"/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2598420</xdr:colOff>
      <xdr:row>31</xdr:row>
      <xdr:rowOff>56515</xdr:rowOff>
    </xdr:from>
    <xdr:ext cx="1124585" cy="1480185"/>
    <xdr:pic>
      <xdr:nvPicPr>
        <xdr:cNvPr id="2" name="Image 41" descr="Picture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420" y="20401915"/>
          <a:ext cx="1124585" cy="14801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485140</xdr:colOff>
      <xdr:row>27</xdr:row>
      <xdr:rowOff>177165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25" y="9525"/>
          <a:ext cx="2533015" cy="5568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445135</xdr:colOff>
      <xdr:row>0</xdr:row>
      <xdr:rowOff>38100</xdr:rowOff>
    </xdr:from>
    <xdr:to>
      <xdr:col>10</xdr:col>
      <xdr:colOff>371475</xdr:colOff>
      <xdr:row>27</xdr:row>
      <xdr:rowOff>24765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188335" y="38100"/>
          <a:ext cx="4041140" cy="5387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539750</xdr:colOff>
      <xdr:row>0</xdr:row>
      <xdr:rowOff>28575</xdr:rowOff>
    </xdr:from>
    <xdr:to>
      <xdr:col>18</xdr:col>
      <xdr:colOff>619125</xdr:colOff>
      <xdr:row>28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769350" y="28575"/>
          <a:ext cx="4194175" cy="558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481330</xdr:colOff>
      <xdr:row>29</xdr:row>
      <xdr:rowOff>66675</xdr:rowOff>
    </xdr:from>
    <xdr:to>
      <xdr:col>6</xdr:col>
      <xdr:colOff>200660</xdr:colOff>
      <xdr:row>54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81330" y="5867400"/>
          <a:ext cx="3834130" cy="511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hui\Documents\WeChat%20Files\wxid_pliw1ncsz3wy31\FileStorage\File\2025-06\&#22806;&#36152;&#21333;&#21697;&#36164;&#260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200"/>
  <sheetViews>
    <sheetView zoomScale="85" zoomScaleNormal="85" zoomScaleSheetLayoutView="60" workbookViewId="0">
      <pane ySplit="1" topLeftCell="A25" activePane="bottomLeft" state="frozen"/>
      <selection/>
      <selection pane="bottomLeft" activeCell="O30" sqref="O30"/>
    </sheetView>
  </sheetViews>
  <sheetFormatPr defaultColWidth="9" defaultRowHeight="26" customHeight="1"/>
  <cols>
    <col min="1" max="1" width="34.7" style="24" customWidth="1"/>
    <col min="2" max="2" width="14" style="24" customWidth="1"/>
    <col min="3" max="3" width="14.4083333333333" style="25" customWidth="1"/>
    <col min="4" max="4" width="15.875" style="26" customWidth="1"/>
    <col min="5" max="5" width="23.375" style="26" customWidth="1"/>
    <col min="6" max="6" width="9.125" style="27" customWidth="1"/>
    <col min="7" max="7" width="48.3833333333333" style="27" customWidth="1"/>
    <col min="8" max="8" width="11" style="28" customWidth="1"/>
    <col min="9" max="9" width="10.125" style="29" customWidth="1"/>
    <col min="10" max="10" width="11.625" style="29" customWidth="1"/>
    <col min="11" max="11" width="12.375" style="30" customWidth="1"/>
    <col min="12" max="12" width="10.125" style="31" customWidth="1"/>
    <col min="13" max="13" width="10.125" style="32" customWidth="1"/>
    <col min="14" max="15" width="10.125" style="30" customWidth="1"/>
    <col min="16" max="16" width="16.9083333333333" style="33" customWidth="1"/>
    <col min="17" max="17" width="17.6416666666667" style="29" customWidth="1"/>
    <col min="18" max="18" width="17.7833333333333" style="30" customWidth="1"/>
    <col min="19" max="19" width="8.125" style="30" customWidth="1"/>
    <col min="20" max="35" width="9" style="34"/>
  </cols>
  <sheetData>
    <row r="1" s="19" customFormat="1" ht="50" customHeight="1" spans="1:3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6" t="s">
        <v>5</v>
      </c>
      <c r="G1" s="35" t="s">
        <v>6</v>
      </c>
      <c r="H1" s="37" t="s">
        <v>7</v>
      </c>
      <c r="I1" s="70" t="s">
        <v>8</v>
      </c>
      <c r="J1" s="71" t="s">
        <v>9</v>
      </c>
      <c r="K1" s="72" t="s">
        <v>10</v>
      </c>
      <c r="L1" s="73" t="s">
        <v>11</v>
      </c>
      <c r="M1" s="73" t="s">
        <v>12</v>
      </c>
      <c r="N1" s="73" t="s">
        <v>13</v>
      </c>
      <c r="O1" s="74" t="s">
        <v>14</v>
      </c>
      <c r="P1" s="75" t="s">
        <v>15</v>
      </c>
      <c r="Q1" s="70" t="s">
        <v>16</v>
      </c>
      <c r="R1" s="96" t="s">
        <v>17</v>
      </c>
      <c r="S1" s="96" t="s">
        <v>18</v>
      </c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</row>
    <row r="2" s="20" customFormat="1" ht="67" customHeight="1" spans="1:35">
      <c r="A2" s="38"/>
      <c r="B2" s="38" t="str">
        <f>_xlfn.DISPIMG("ID_E9B232D5C9BC47CB860E3327C922572C",1)</f>
        <v>=DISPIMG("ID_E9B232D5C9BC47CB860E3327C922572C",1)</v>
      </c>
      <c r="C2" s="35" t="s">
        <v>19</v>
      </c>
      <c r="D2" s="39" t="s">
        <v>20</v>
      </c>
      <c r="E2" s="40" t="s">
        <v>21</v>
      </c>
      <c r="F2" s="41">
        <v>50</v>
      </c>
      <c r="G2" s="35" t="s">
        <v>22</v>
      </c>
      <c r="H2" s="42">
        <v>52</v>
      </c>
      <c r="I2" s="71"/>
      <c r="J2" s="76">
        <f>F2*H2</f>
        <v>2600</v>
      </c>
      <c r="K2" s="77">
        <v>5.6</v>
      </c>
      <c r="L2" s="77">
        <v>79</v>
      </c>
      <c r="M2" s="77">
        <v>13</v>
      </c>
      <c r="N2" s="77">
        <v>32</v>
      </c>
      <c r="O2" s="74">
        <f>L2*M2*N2/1000000</f>
        <v>0.032864</v>
      </c>
      <c r="P2" s="78">
        <f>O2*F2</f>
        <v>1.6432</v>
      </c>
      <c r="Q2" s="71">
        <f>K2*F2</f>
        <v>280</v>
      </c>
      <c r="R2" s="98" t="s">
        <v>23</v>
      </c>
      <c r="S2" s="72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="20" customFormat="1" ht="60.75" customHeight="1" spans="1:35">
      <c r="A3" s="38"/>
      <c r="B3" s="38"/>
      <c r="C3" s="43" t="s">
        <v>19</v>
      </c>
      <c r="D3" s="39" t="s">
        <v>20</v>
      </c>
      <c r="E3" s="40" t="s">
        <v>24</v>
      </c>
      <c r="F3" s="41">
        <v>110</v>
      </c>
      <c r="G3" s="39" t="s">
        <v>25</v>
      </c>
      <c r="H3" s="42">
        <v>52</v>
      </c>
      <c r="I3" s="71"/>
      <c r="J3" s="76">
        <f>F3*H3</f>
        <v>5720</v>
      </c>
      <c r="K3" s="77">
        <v>5.6</v>
      </c>
      <c r="L3" s="77">
        <v>79</v>
      </c>
      <c r="M3" s="77">
        <v>13</v>
      </c>
      <c r="N3" s="77">
        <v>32</v>
      </c>
      <c r="O3" s="74">
        <f>L3*M3*N3/1000000</f>
        <v>0.032864</v>
      </c>
      <c r="P3" s="78">
        <f>O3*F3</f>
        <v>3.61504</v>
      </c>
      <c r="Q3" s="71">
        <f>K3*F3</f>
        <v>616</v>
      </c>
      <c r="R3" s="100"/>
      <c r="S3" s="72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</row>
    <row r="4" s="20" customFormat="1" ht="60.75" customHeight="1" spans="1:35">
      <c r="A4" s="38"/>
      <c r="B4" s="38"/>
      <c r="C4" s="43" t="s">
        <v>19</v>
      </c>
      <c r="D4" s="39" t="s">
        <v>26</v>
      </c>
      <c r="E4" s="40" t="s">
        <v>27</v>
      </c>
      <c r="F4" s="41">
        <v>50</v>
      </c>
      <c r="G4" s="39" t="s">
        <v>28</v>
      </c>
      <c r="H4" s="42">
        <v>59</v>
      </c>
      <c r="I4" s="71"/>
      <c r="J4" s="76">
        <f>F4*H4</f>
        <v>2950</v>
      </c>
      <c r="K4" s="77">
        <v>7</v>
      </c>
      <c r="L4" s="77">
        <v>100</v>
      </c>
      <c r="M4" s="77">
        <v>13</v>
      </c>
      <c r="N4" s="77">
        <v>32</v>
      </c>
      <c r="O4" s="74">
        <f>L4*M4*N4/1000000</f>
        <v>0.0416</v>
      </c>
      <c r="P4" s="78">
        <f>O4*F4</f>
        <v>2.08</v>
      </c>
      <c r="Q4" s="71">
        <f>K4*F4</f>
        <v>350</v>
      </c>
      <c r="R4" s="100"/>
      <c r="S4" s="72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</row>
    <row r="5" s="20" customFormat="1" ht="60.75" customHeight="1" spans="1:35">
      <c r="A5" s="38"/>
      <c r="B5" s="44"/>
      <c r="C5" s="43" t="s">
        <v>19</v>
      </c>
      <c r="D5" s="39" t="s">
        <v>26</v>
      </c>
      <c r="E5" s="40" t="s">
        <v>29</v>
      </c>
      <c r="F5" s="41">
        <v>50</v>
      </c>
      <c r="G5" s="39" t="s">
        <v>30</v>
      </c>
      <c r="H5" s="42">
        <v>59</v>
      </c>
      <c r="I5" s="71"/>
      <c r="J5" s="76">
        <f>F5*H5</f>
        <v>2950</v>
      </c>
      <c r="K5" s="77">
        <v>7</v>
      </c>
      <c r="L5" s="77">
        <v>100</v>
      </c>
      <c r="M5" s="77">
        <v>13</v>
      </c>
      <c r="N5" s="77">
        <v>32</v>
      </c>
      <c r="O5" s="74">
        <f>L5*M5*N5/1000000</f>
        <v>0.0416</v>
      </c>
      <c r="P5" s="78">
        <f>O5*F5</f>
        <v>2.08</v>
      </c>
      <c r="Q5" s="71">
        <f>K5*F5</f>
        <v>350</v>
      </c>
      <c r="R5" s="100"/>
      <c r="S5" s="72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</row>
    <row r="6" s="21" customFormat="1" ht="45" customHeight="1" spans="1:19">
      <c r="A6" s="45"/>
      <c r="B6" s="46"/>
      <c r="C6" s="43" t="s">
        <v>19</v>
      </c>
      <c r="D6" s="43" t="s">
        <v>31</v>
      </c>
      <c r="E6" s="40" t="s">
        <v>32</v>
      </c>
      <c r="F6" s="41">
        <v>35</v>
      </c>
      <c r="G6" s="47" t="s">
        <v>33</v>
      </c>
      <c r="H6" s="42">
        <v>36</v>
      </c>
      <c r="I6" s="79"/>
      <c r="J6" s="76"/>
      <c r="K6" s="77">
        <v>4.5</v>
      </c>
      <c r="L6" s="80">
        <v>60.5</v>
      </c>
      <c r="M6" s="80">
        <v>32</v>
      </c>
      <c r="N6" s="80">
        <v>15</v>
      </c>
      <c r="O6" s="74">
        <f>L6*M6*N6/1000000</f>
        <v>0.02904</v>
      </c>
      <c r="P6" s="78">
        <f>O6*F6</f>
        <v>1.0164</v>
      </c>
      <c r="Q6" s="71"/>
      <c r="R6" s="100"/>
      <c r="S6" s="48"/>
    </row>
    <row r="7" s="22" customFormat="1" ht="45" customHeight="1" spans="1:19">
      <c r="A7" s="48"/>
      <c r="B7" s="48" t="str">
        <f>_xlfn.DISPIMG("ID_87C3C4D629F748C6AA7F2ED9336CB4CC",1)</f>
        <v>=DISPIMG("ID_87C3C4D629F748C6AA7F2ED9336CB4CC",1)</v>
      </c>
      <c r="C7" s="43" t="s">
        <v>19</v>
      </c>
      <c r="D7" s="43" t="s">
        <v>34</v>
      </c>
      <c r="E7" s="40" t="s">
        <v>35</v>
      </c>
      <c r="F7" s="41">
        <v>50</v>
      </c>
      <c r="G7" s="47" t="s">
        <v>36</v>
      </c>
      <c r="H7" s="42">
        <v>17</v>
      </c>
      <c r="I7" s="79"/>
      <c r="J7" s="76">
        <f t="shared" ref="J7:J14" si="0">F7*H7</f>
        <v>850</v>
      </c>
      <c r="K7" s="77">
        <v>5.2</v>
      </c>
      <c r="L7" s="77">
        <v>80.5</v>
      </c>
      <c r="M7" s="77">
        <v>32</v>
      </c>
      <c r="N7" s="77">
        <v>15</v>
      </c>
      <c r="O7" s="81">
        <f t="shared" ref="O7:O16" si="1">L7*M7*N7/1000000</f>
        <v>0.03864</v>
      </c>
      <c r="P7" s="82">
        <f t="shared" ref="P7:P20" si="2">O7*F7</f>
        <v>1.932</v>
      </c>
      <c r="Q7" s="71">
        <f t="shared" ref="Q7:Q30" si="3">K7*F7</f>
        <v>260</v>
      </c>
      <c r="R7" s="100"/>
      <c r="S7" s="48"/>
    </row>
    <row r="8" s="22" customFormat="1" ht="45" customHeight="1" spans="1:19">
      <c r="A8" s="48"/>
      <c r="B8" s="48"/>
      <c r="C8" s="43" t="s">
        <v>19</v>
      </c>
      <c r="D8" s="43" t="s">
        <v>37</v>
      </c>
      <c r="E8" s="40" t="s">
        <v>38</v>
      </c>
      <c r="F8" s="41">
        <v>50</v>
      </c>
      <c r="G8" s="47" t="s">
        <v>39</v>
      </c>
      <c r="H8" s="42">
        <v>47</v>
      </c>
      <c r="I8" s="79"/>
      <c r="J8" s="76">
        <f t="shared" si="0"/>
        <v>2350</v>
      </c>
      <c r="K8" s="77">
        <v>6</v>
      </c>
      <c r="L8" s="77">
        <v>100.5</v>
      </c>
      <c r="M8" s="77">
        <v>32</v>
      </c>
      <c r="N8" s="77">
        <v>13</v>
      </c>
      <c r="O8" s="81">
        <f t="shared" si="1"/>
        <v>0.041808</v>
      </c>
      <c r="P8" s="82">
        <f t="shared" si="2"/>
        <v>2.0904</v>
      </c>
      <c r="Q8" s="71">
        <f t="shared" si="3"/>
        <v>300</v>
      </c>
      <c r="R8" s="100"/>
      <c r="S8" s="48"/>
    </row>
    <row r="9" s="20" customFormat="1" ht="60.75" customHeight="1" spans="1:35">
      <c r="A9" s="49" t="s">
        <v>40</v>
      </c>
      <c r="B9" s="50" t="str">
        <f>_xlfn.DISPIMG("ID_2808E5F4373444EDAEFE84D9A04FA1A2",1)</f>
        <v>=DISPIMG("ID_2808E5F4373444EDAEFE84D9A04FA1A2",1)</v>
      </c>
      <c r="C9" s="35" t="s">
        <v>41</v>
      </c>
      <c r="D9" s="40" t="s">
        <v>42</v>
      </c>
      <c r="E9" s="40" t="s">
        <v>43</v>
      </c>
      <c r="F9" s="41">
        <v>30</v>
      </c>
      <c r="G9" s="35" t="s">
        <v>44</v>
      </c>
      <c r="H9" s="42">
        <v>55</v>
      </c>
      <c r="I9" s="71"/>
      <c r="J9" s="76">
        <f t="shared" si="0"/>
        <v>1650</v>
      </c>
      <c r="K9" s="77">
        <v>4.2</v>
      </c>
      <c r="L9" s="77">
        <v>80</v>
      </c>
      <c r="M9" s="77">
        <v>31</v>
      </c>
      <c r="N9" s="77">
        <v>6</v>
      </c>
      <c r="O9" s="74">
        <f t="shared" si="1"/>
        <v>0.01488</v>
      </c>
      <c r="P9" s="78">
        <f t="shared" si="2"/>
        <v>0.4464</v>
      </c>
      <c r="Q9" s="71">
        <f t="shared" si="3"/>
        <v>126</v>
      </c>
      <c r="R9" s="100"/>
      <c r="S9" s="72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</row>
    <row r="10" s="20" customFormat="1" ht="50" customHeight="1" spans="1:35">
      <c r="A10" s="49"/>
      <c r="B10" s="50"/>
      <c r="C10" s="35" t="s">
        <v>41</v>
      </c>
      <c r="D10" s="40" t="s">
        <v>45</v>
      </c>
      <c r="E10" s="40" t="s">
        <v>46</v>
      </c>
      <c r="F10" s="41">
        <v>30</v>
      </c>
      <c r="G10" s="35" t="s">
        <v>47</v>
      </c>
      <c r="H10" s="42">
        <v>59</v>
      </c>
      <c r="I10" s="71"/>
      <c r="J10" s="76">
        <f t="shared" si="0"/>
        <v>1770</v>
      </c>
      <c r="K10" s="77">
        <v>4.7</v>
      </c>
      <c r="L10" s="77">
        <v>99</v>
      </c>
      <c r="M10" s="77">
        <v>31</v>
      </c>
      <c r="N10" s="77">
        <v>6</v>
      </c>
      <c r="O10" s="74">
        <f t="shared" si="1"/>
        <v>0.018414</v>
      </c>
      <c r="P10" s="78">
        <f t="shared" si="2"/>
        <v>0.55242</v>
      </c>
      <c r="Q10" s="71">
        <f t="shared" si="3"/>
        <v>141</v>
      </c>
      <c r="R10" s="100"/>
      <c r="S10" s="72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</row>
    <row r="11" s="20" customFormat="1" ht="50" customHeight="1" spans="1:35">
      <c r="A11" s="49"/>
      <c r="B11" s="50"/>
      <c r="C11" s="35" t="s">
        <v>41</v>
      </c>
      <c r="D11" s="40" t="s">
        <v>42</v>
      </c>
      <c r="E11" s="40" t="s">
        <v>48</v>
      </c>
      <c r="F11" s="41">
        <v>30</v>
      </c>
      <c r="G11" s="35" t="s">
        <v>49</v>
      </c>
      <c r="H11" s="42">
        <v>55</v>
      </c>
      <c r="I11" s="71"/>
      <c r="J11" s="76">
        <f t="shared" si="0"/>
        <v>1650</v>
      </c>
      <c r="K11" s="77">
        <v>4.2</v>
      </c>
      <c r="L11" s="77">
        <v>80</v>
      </c>
      <c r="M11" s="77">
        <v>31</v>
      </c>
      <c r="N11" s="77">
        <v>6</v>
      </c>
      <c r="O11" s="74">
        <f t="shared" si="1"/>
        <v>0.01488</v>
      </c>
      <c r="P11" s="78">
        <f t="shared" si="2"/>
        <v>0.4464</v>
      </c>
      <c r="Q11" s="71">
        <f t="shared" si="3"/>
        <v>126</v>
      </c>
      <c r="R11" s="100"/>
      <c r="S11" s="72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</row>
    <row r="12" s="20" customFormat="1" ht="50" customHeight="1" spans="1:35">
      <c r="A12" s="49"/>
      <c r="B12" s="50"/>
      <c r="C12" s="35" t="s">
        <v>41</v>
      </c>
      <c r="D12" s="40" t="s">
        <v>45</v>
      </c>
      <c r="E12" s="40" t="s">
        <v>50</v>
      </c>
      <c r="F12" s="41">
        <v>30</v>
      </c>
      <c r="G12" s="35" t="s">
        <v>51</v>
      </c>
      <c r="H12" s="42">
        <v>59</v>
      </c>
      <c r="I12" s="71"/>
      <c r="J12" s="76">
        <f t="shared" si="0"/>
        <v>1770</v>
      </c>
      <c r="K12" s="77">
        <v>4.7</v>
      </c>
      <c r="L12" s="77">
        <v>99</v>
      </c>
      <c r="M12" s="77">
        <v>31</v>
      </c>
      <c r="N12" s="77">
        <v>6</v>
      </c>
      <c r="O12" s="74">
        <f t="shared" si="1"/>
        <v>0.018414</v>
      </c>
      <c r="P12" s="78">
        <f t="shared" si="2"/>
        <v>0.55242</v>
      </c>
      <c r="Q12" s="71">
        <f t="shared" si="3"/>
        <v>141</v>
      </c>
      <c r="R12" s="100"/>
      <c r="S12" s="72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</row>
    <row r="13" s="20" customFormat="1" ht="50" customHeight="1" spans="1:35">
      <c r="A13" s="49" t="s">
        <v>52</v>
      </c>
      <c r="B13" s="51" t="str">
        <f>_xlfn.DISPIMG("ID_1108AC8E24E1435FB6EF0C6BEB4F2360",1)</f>
        <v>=DISPIMG("ID_1108AC8E24E1435FB6EF0C6BEB4F2360",1)</v>
      </c>
      <c r="C13" s="35" t="s">
        <v>53</v>
      </c>
      <c r="D13" s="39" t="s">
        <v>54</v>
      </c>
      <c r="E13" s="40" t="s">
        <v>55</v>
      </c>
      <c r="F13" s="41">
        <v>30</v>
      </c>
      <c r="G13" s="35" t="s">
        <v>56</v>
      </c>
      <c r="H13" s="42">
        <v>65</v>
      </c>
      <c r="I13" s="71"/>
      <c r="J13" s="76">
        <f t="shared" si="0"/>
        <v>1950</v>
      </c>
      <c r="K13" s="77">
        <v>4</v>
      </c>
      <c r="L13" s="77">
        <v>70</v>
      </c>
      <c r="M13" s="77">
        <v>60</v>
      </c>
      <c r="N13" s="77">
        <v>19</v>
      </c>
      <c r="O13" s="74">
        <f t="shared" si="1"/>
        <v>0.0798</v>
      </c>
      <c r="P13" s="78">
        <f>O13*F13/2</f>
        <v>1.197</v>
      </c>
      <c r="Q13" s="71">
        <f t="shared" si="3"/>
        <v>120</v>
      </c>
      <c r="R13" s="100"/>
      <c r="S13" s="101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</row>
    <row r="14" s="20" customFormat="1" ht="50" customHeight="1" spans="1:35">
      <c r="A14" s="38"/>
      <c r="B14" s="51"/>
      <c r="C14" s="35" t="s">
        <v>53</v>
      </c>
      <c r="D14" s="39" t="s">
        <v>54</v>
      </c>
      <c r="E14" s="40" t="s">
        <v>57</v>
      </c>
      <c r="F14" s="41">
        <v>30</v>
      </c>
      <c r="G14" s="35" t="s">
        <v>58</v>
      </c>
      <c r="H14" s="42">
        <v>65</v>
      </c>
      <c r="I14" s="71"/>
      <c r="J14" s="76">
        <f t="shared" si="0"/>
        <v>1950</v>
      </c>
      <c r="K14" s="77">
        <v>4</v>
      </c>
      <c r="L14" s="77">
        <v>70</v>
      </c>
      <c r="M14" s="77">
        <v>60</v>
      </c>
      <c r="N14" s="77">
        <v>19</v>
      </c>
      <c r="O14" s="74">
        <f t="shared" si="1"/>
        <v>0.0798</v>
      </c>
      <c r="P14" s="78">
        <f>O14*F14/2</f>
        <v>1.197</v>
      </c>
      <c r="Q14" s="71">
        <f t="shared" si="3"/>
        <v>120</v>
      </c>
      <c r="R14" s="100"/>
      <c r="S14" s="101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</row>
    <row r="15" s="20" customFormat="1" ht="50" customHeight="1" spans="1:35">
      <c r="A15" s="38"/>
      <c r="B15" s="52"/>
      <c r="C15" s="35"/>
      <c r="D15" s="40" t="s">
        <v>59</v>
      </c>
      <c r="E15" s="40"/>
      <c r="F15" s="41">
        <v>30</v>
      </c>
      <c r="G15" s="53" t="s">
        <v>60</v>
      </c>
      <c r="H15" s="42"/>
      <c r="I15" s="71"/>
      <c r="J15" s="76"/>
      <c r="K15" s="77">
        <v>0.5</v>
      </c>
      <c r="L15" s="83">
        <v>108</v>
      </c>
      <c r="M15" s="83">
        <v>146.5</v>
      </c>
      <c r="N15" s="83">
        <v>1</v>
      </c>
      <c r="O15" s="74">
        <f t="shared" si="1"/>
        <v>0.015822</v>
      </c>
      <c r="P15" s="78">
        <f t="shared" ref="P15:P21" si="4">O15*F15</f>
        <v>0.47466</v>
      </c>
      <c r="Q15" s="71">
        <f t="shared" si="3"/>
        <v>15</v>
      </c>
      <c r="R15" s="100"/>
      <c r="S15" s="101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</row>
    <row r="16" s="20" customFormat="1" ht="66" customHeight="1" spans="1:35">
      <c r="A16" s="49" t="s">
        <v>61</v>
      </c>
      <c r="B16" s="49" t="str">
        <f>_xlfn.DISPIMG("ID_9A9CD3B7124645BBAA40F36F0E54D0AB",1)</f>
        <v>=DISPIMG("ID_9A9CD3B7124645BBAA40F36F0E54D0AB",1)</v>
      </c>
      <c r="C16" s="35" t="s">
        <v>53</v>
      </c>
      <c r="D16" s="39" t="s">
        <v>62</v>
      </c>
      <c r="E16" s="40" t="s">
        <v>63</v>
      </c>
      <c r="F16" s="41">
        <v>20</v>
      </c>
      <c r="G16" s="35" t="s">
        <v>64</v>
      </c>
      <c r="H16" s="42">
        <v>67</v>
      </c>
      <c r="I16" s="71"/>
      <c r="J16" s="76">
        <f t="shared" ref="J16:J25" si="5">F16*H16</f>
        <v>1340</v>
      </c>
      <c r="K16" s="77">
        <v>3.6</v>
      </c>
      <c r="L16" s="77">
        <v>43</v>
      </c>
      <c r="M16" s="77">
        <v>42</v>
      </c>
      <c r="N16" s="77">
        <v>20</v>
      </c>
      <c r="O16" s="74">
        <f t="shared" si="1"/>
        <v>0.03612</v>
      </c>
      <c r="P16" s="78">
        <f t="shared" si="4"/>
        <v>0.7224</v>
      </c>
      <c r="Q16" s="71">
        <f t="shared" si="3"/>
        <v>72</v>
      </c>
      <c r="R16" s="100"/>
      <c r="S16" s="101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</row>
    <row r="17" s="20" customFormat="1" ht="50" customHeight="1" spans="1:35">
      <c r="A17" s="49" t="s">
        <v>65</v>
      </c>
      <c r="B17" s="49" t="str">
        <f>_xlfn.DISPIMG("ID_856AF96F49DE4F3CABDE998326B01AB8",1)</f>
        <v>=DISPIMG("ID_856AF96F49DE4F3CABDE998326B01AB8",1)</v>
      </c>
      <c r="C17" s="35" t="s">
        <v>66</v>
      </c>
      <c r="D17" s="39" t="s">
        <v>67</v>
      </c>
      <c r="E17" s="40" t="s">
        <v>68</v>
      </c>
      <c r="F17" s="41">
        <v>50</v>
      </c>
      <c r="G17" s="35" t="s">
        <v>69</v>
      </c>
      <c r="H17" s="42">
        <v>29.5</v>
      </c>
      <c r="I17" s="71"/>
      <c r="J17" s="76">
        <f t="shared" si="5"/>
        <v>1475</v>
      </c>
      <c r="K17" s="77">
        <v>6.5</v>
      </c>
      <c r="L17" s="77">
        <v>60</v>
      </c>
      <c r="M17" s="77">
        <v>60</v>
      </c>
      <c r="N17" s="77">
        <v>4</v>
      </c>
      <c r="O17" s="74">
        <f t="shared" ref="O17:O21" si="6">L17*M17*N17/1000000</f>
        <v>0.0144</v>
      </c>
      <c r="P17" s="78">
        <f t="shared" si="4"/>
        <v>0.72</v>
      </c>
      <c r="Q17" s="71">
        <f t="shared" si="3"/>
        <v>325</v>
      </c>
      <c r="R17" s="100"/>
      <c r="S17" s="72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</row>
    <row r="18" s="20" customFormat="1" ht="50" customHeight="1" spans="1:35">
      <c r="A18" s="38"/>
      <c r="B18" s="38"/>
      <c r="C18" s="35" t="s">
        <v>66</v>
      </c>
      <c r="D18" s="39" t="s">
        <v>70</v>
      </c>
      <c r="E18" s="40" t="s">
        <v>71</v>
      </c>
      <c r="F18" s="41">
        <v>50</v>
      </c>
      <c r="G18" s="35" t="s">
        <v>72</v>
      </c>
      <c r="H18" s="42">
        <v>38.5</v>
      </c>
      <c r="I18" s="71"/>
      <c r="J18" s="76">
        <f t="shared" si="5"/>
        <v>1925</v>
      </c>
      <c r="K18" s="77">
        <v>8.5</v>
      </c>
      <c r="L18" s="77">
        <v>80</v>
      </c>
      <c r="M18" s="77">
        <v>80</v>
      </c>
      <c r="N18" s="77">
        <v>4</v>
      </c>
      <c r="O18" s="74">
        <f t="shared" si="6"/>
        <v>0.0256</v>
      </c>
      <c r="P18" s="78">
        <f t="shared" si="4"/>
        <v>1.28</v>
      </c>
      <c r="Q18" s="71">
        <f t="shared" si="3"/>
        <v>425</v>
      </c>
      <c r="R18" s="100"/>
      <c r="S18" s="72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</row>
    <row r="19" s="20" customFormat="1" ht="50" customHeight="1" spans="1:35">
      <c r="A19" s="38"/>
      <c r="B19" s="38"/>
      <c r="C19" s="35" t="s">
        <v>66</v>
      </c>
      <c r="D19" s="39" t="s">
        <v>73</v>
      </c>
      <c r="E19" s="40" t="s">
        <v>74</v>
      </c>
      <c r="F19" s="41">
        <v>30</v>
      </c>
      <c r="G19" s="35" t="s">
        <v>75</v>
      </c>
      <c r="H19" s="42">
        <v>47.5</v>
      </c>
      <c r="I19" s="71"/>
      <c r="J19" s="76">
        <f t="shared" si="5"/>
        <v>1425</v>
      </c>
      <c r="K19" s="77">
        <v>9</v>
      </c>
      <c r="L19" s="77">
        <v>90</v>
      </c>
      <c r="M19" s="77">
        <v>90</v>
      </c>
      <c r="N19" s="77">
        <v>4</v>
      </c>
      <c r="O19" s="74">
        <f t="shared" si="6"/>
        <v>0.0324</v>
      </c>
      <c r="P19" s="78">
        <f t="shared" si="4"/>
        <v>0.972</v>
      </c>
      <c r="Q19" s="71">
        <f t="shared" si="3"/>
        <v>270</v>
      </c>
      <c r="R19" s="100"/>
      <c r="S19" s="72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</row>
    <row r="20" s="20" customFormat="1" ht="50" customHeight="1" spans="1:35">
      <c r="A20" s="38"/>
      <c r="B20" s="38"/>
      <c r="C20" s="35" t="s">
        <v>66</v>
      </c>
      <c r="D20" s="39" t="s">
        <v>70</v>
      </c>
      <c r="E20" s="40" t="s">
        <v>76</v>
      </c>
      <c r="F20" s="41">
        <v>30</v>
      </c>
      <c r="G20" s="35" t="s">
        <v>77</v>
      </c>
      <c r="H20" s="42">
        <v>38.5</v>
      </c>
      <c r="I20" s="71"/>
      <c r="J20" s="76">
        <f t="shared" si="5"/>
        <v>1155</v>
      </c>
      <c r="K20" s="77">
        <v>8.5</v>
      </c>
      <c r="L20" s="77">
        <v>80</v>
      </c>
      <c r="M20" s="77">
        <v>80</v>
      </c>
      <c r="N20" s="77">
        <v>4</v>
      </c>
      <c r="O20" s="74">
        <f t="shared" si="6"/>
        <v>0.0256</v>
      </c>
      <c r="P20" s="78">
        <f t="shared" si="4"/>
        <v>0.768</v>
      </c>
      <c r="Q20" s="71">
        <f t="shared" si="3"/>
        <v>255</v>
      </c>
      <c r="R20" s="100"/>
      <c r="S20" s="72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</row>
    <row r="21" s="20" customFormat="1" ht="50" customHeight="1" spans="1:35">
      <c r="A21" s="38"/>
      <c r="B21" s="38"/>
      <c r="C21" s="35" t="s">
        <v>66</v>
      </c>
      <c r="D21" s="39" t="s">
        <v>73</v>
      </c>
      <c r="E21" s="40" t="s">
        <v>78</v>
      </c>
      <c r="F21" s="41">
        <v>50</v>
      </c>
      <c r="G21" s="35" t="s">
        <v>79</v>
      </c>
      <c r="H21" s="42">
        <v>47.5</v>
      </c>
      <c r="I21" s="71"/>
      <c r="J21" s="76">
        <f t="shared" si="5"/>
        <v>2375</v>
      </c>
      <c r="K21" s="77">
        <v>9</v>
      </c>
      <c r="L21" s="77">
        <v>90</v>
      </c>
      <c r="M21" s="77">
        <v>90</v>
      </c>
      <c r="N21" s="77">
        <v>4</v>
      </c>
      <c r="O21" s="74">
        <f t="shared" si="6"/>
        <v>0.0324</v>
      </c>
      <c r="P21" s="78">
        <f t="shared" si="4"/>
        <v>1.62</v>
      </c>
      <c r="Q21" s="71">
        <f t="shared" si="3"/>
        <v>450</v>
      </c>
      <c r="R21" s="100"/>
      <c r="S21" s="72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</row>
    <row r="22" s="20" customFormat="1" ht="50" customHeight="1" spans="1:35">
      <c r="A22" s="35" t="s">
        <v>80</v>
      </c>
      <c r="B22" s="35" t="str">
        <f>_xlfn.DISPIMG("ID_D320E5BC58E345679D1AEE6C21721BCB",1)</f>
        <v>=DISPIMG("ID_D320E5BC58E345679D1AEE6C21721BCB",1)</v>
      </c>
      <c r="C22" s="35" t="s">
        <v>81</v>
      </c>
      <c r="D22" s="40" t="s">
        <v>82</v>
      </c>
      <c r="E22" s="40" t="s">
        <v>83</v>
      </c>
      <c r="F22" s="41">
        <v>50</v>
      </c>
      <c r="G22" s="35" t="s">
        <v>84</v>
      </c>
      <c r="H22" s="42">
        <v>135</v>
      </c>
      <c r="I22" s="71"/>
      <c r="J22" s="76">
        <f t="shared" si="5"/>
        <v>6750</v>
      </c>
      <c r="K22" s="77">
        <v>14</v>
      </c>
      <c r="L22" s="77">
        <v>140</v>
      </c>
      <c r="M22" s="77">
        <v>37</v>
      </c>
      <c r="N22" s="77">
        <v>14</v>
      </c>
      <c r="O22" s="74">
        <f t="shared" ref="O22:O36" si="7">L22*M22*N22/1000000</f>
        <v>0.07252</v>
      </c>
      <c r="P22" s="78">
        <f t="shared" ref="P22:P35" si="8">O22*F22</f>
        <v>3.626</v>
      </c>
      <c r="Q22" s="71">
        <f t="shared" si="3"/>
        <v>700</v>
      </c>
      <c r="R22" s="100"/>
      <c r="S22" s="72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</row>
    <row r="23" s="20" customFormat="1" ht="50" customHeight="1" spans="1:35">
      <c r="A23" s="35"/>
      <c r="B23" s="35"/>
      <c r="C23" s="35" t="s">
        <v>81</v>
      </c>
      <c r="D23" s="40" t="s">
        <v>85</v>
      </c>
      <c r="E23" s="40" t="s">
        <v>86</v>
      </c>
      <c r="F23" s="41">
        <v>100</v>
      </c>
      <c r="G23" s="35" t="s">
        <v>87</v>
      </c>
      <c r="H23" s="42">
        <v>110</v>
      </c>
      <c r="I23" s="71"/>
      <c r="J23" s="76">
        <f t="shared" ref="J23:J32" si="9">F23*H23</f>
        <v>11000</v>
      </c>
      <c r="K23" s="77">
        <v>12</v>
      </c>
      <c r="L23" s="77">
        <v>107</v>
      </c>
      <c r="M23" s="77">
        <v>37</v>
      </c>
      <c r="N23" s="77">
        <v>16</v>
      </c>
      <c r="O23" s="74">
        <f t="shared" si="7"/>
        <v>0.063344</v>
      </c>
      <c r="P23" s="78">
        <f t="shared" si="8"/>
        <v>6.3344</v>
      </c>
      <c r="Q23" s="71">
        <f t="shared" si="3"/>
        <v>1200</v>
      </c>
      <c r="R23" s="100"/>
      <c r="S23" s="72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</row>
    <row r="24" s="20" customFormat="1" ht="50" customHeight="1" spans="1:35">
      <c r="A24" s="35"/>
      <c r="B24" s="35"/>
      <c r="C24" s="35" t="s">
        <v>81</v>
      </c>
      <c r="D24" s="40" t="s">
        <v>85</v>
      </c>
      <c r="E24" s="40" t="s">
        <v>88</v>
      </c>
      <c r="F24" s="41">
        <v>100</v>
      </c>
      <c r="G24" s="35" t="s">
        <v>89</v>
      </c>
      <c r="H24" s="42">
        <v>110</v>
      </c>
      <c r="I24" s="71"/>
      <c r="J24" s="76">
        <f t="shared" si="9"/>
        <v>11000</v>
      </c>
      <c r="K24" s="77">
        <v>12</v>
      </c>
      <c r="L24" s="77">
        <v>107</v>
      </c>
      <c r="M24" s="77">
        <v>37</v>
      </c>
      <c r="N24" s="77">
        <v>16</v>
      </c>
      <c r="O24" s="74">
        <f t="shared" si="7"/>
        <v>0.063344</v>
      </c>
      <c r="P24" s="78">
        <f t="shared" si="8"/>
        <v>6.3344</v>
      </c>
      <c r="Q24" s="71">
        <f t="shared" si="3"/>
        <v>1200</v>
      </c>
      <c r="R24" s="100"/>
      <c r="S24" s="72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</row>
    <row r="25" s="20" customFormat="1" ht="50" customHeight="1" spans="1:35">
      <c r="A25" s="35"/>
      <c r="B25" s="35"/>
      <c r="C25" s="35" t="s">
        <v>81</v>
      </c>
      <c r="D25" s="40" t="s">
        <v>90</v>
      </c>
      <c r="E25" s="40" t="s">
        <v>91</v>
      </c>
      <c r="F25" s="41">
        <v>100</v>
      </c>
      <c r="G25" s="35" t="s">
        <v>92</v>
      </c>
      <c r="H25" s="42">
        <v>140</v>
      </c>
      <c r="I25" s="71"/>
      <c r="J25" s="76">
        <f t="shared" si="9"/>
        <v>14000</v>
      </c>
      <c r="K25" s="77">
        <v>14</v>
      </c>
      <c r="L25" s="77">
        <v>140</v>
      </c>
      <c r="M25" s="77">
        <v>37</v>
      </c>
      <c r="N25" s="77">
        <v>14.5</v>
      </c>
      <c r="O25" s="74">
        <f t="shared" si="7"/>
        <v>0.07511</v>
      </c>
      <c r="P25" s="78">
        <f t="shared" si="8"/>
        <v>7.511</v>
      </c>
      <c r="Q25" s="71">
        <f t="shared" si="3"/>
        <v>1400</v>
      </c>
      <c r="R25" s="100"/>
      <c r="S25" s="72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</row>
    <row r="26" s="20" customFormat="1" ht="50" customHeight="1" spans="1:35">
      <c r="A26" s="35"/>
      <c r="B26" s="35"/>
      <c r="C26" s="35" t="s">
        <v>81</v>
      </c>
      <c r="D26" s="40" t="s">
        <v>93</v>
      </c>
      <c r="E26" s="40" t="s">
        <v>94</v>
      </c>
      <c r="F26" s="41">
        <v>80</v>
      </c>
      <c r="G26" s="35" t="s">
        <v>95</v>
      </c>
      <c r="H26" s="42">
        <v>115</v>
      </c>
      <c r="I26" s="71"/>
      <c r="J26" s="76">
        <f t="shared" si="9"/>
        <v>9200</v>
      </c>
      <c r="K26" s="77">
        <v>12</v>
      </c>
      <c r="L26" s="77">
        <v>107</v>
      </c>
      <c r="M26" s="77">
        <v>37</v>
      </c>
      <c r="N26" s="77">
        <v>16</v>
      </c>
      <c r="O26" s="74">
        <f t="shared" si="7"/>
        <v>0.063344</v>
      </c>
      <c r="P26" s="78">
        <f t="shared" si="8"/>
        <v>5.06752</v>
      </c>
      <c r="Q26" s="71">
        <f t="shared" si="3"/>
        <v>960</v>
      </c>
      <c r="R26" s="100"/>
      <c r="S26" s="72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</row>
    <row r="27" s="20" customFormat="1" ht="50" customHeight="1" spans="1:35">
      <c r="A27" s="35"/>
      <c r="B27" s="35"/>
      <c r="C27" s="35" t="s">
        <v>81</v>
      </c>
      <c r="D27" s="40" t="s">
        <v>90</v>
      </c>
      <c r="E27" s="40" t="s">
        <v>96</v>
      </c>
      <c r="F27" s="41">
        <v>80</v>
      </c>
      <c r="G27" s="35" t="s">
        <v>97</v>
      </c>
      <c r="H27" s="42">
        <v>140</v>
      </c>
      <c r="I27" s="71"/>
      <c r="J27" s="76">
        <f t="shared" si="9"/>
        <v>11200</v>
      </c>
      <c r="K27" s="77">
        <v>14</v>
      </c>
      <c r="L27" s="77">
        <v>140</v>
      </c>
      <c r="M27" s="77">
        <v>37</v>
      </c>
      <c r="N27" s="77">
        <v>14.5</v>
      </c>
      <c r="O27" s="74">
        <f t="shared" si="7"/>
        <v>0.07511</v>
      </c>
      <c r="P27" s="78">
        <f t="shared" si="8"/>
        <v>6.0088</v>
      </c>
      <c r="Q27" s="71">
        <f t="shared" si="3"/>
        <v>1120</v>
      </c>
      <c r="R27" s="100"/>
      <c r="S27" s="72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</row>
    <row r="28" s="20" customFormat="1" ht="50" customHeight="1" spans="1:35">
      <c r="A28" s="35"/>
      <c r="B28" s="35"/>
      <c r="C28" s="35" t="s">
        <v>81</v>
      </c>
      <c r="D28" s="40" t="s">
        <v>93</v>
      </c>
      <c r="E28" s="40" t="s">
        <v>98</v>
      </c>
      <c r="F28" s="41">
        <v>100</v>
      </c>
      <c r="G28" s="35" t="s">
        <v>99</v>
      </c>
      <c r="H28" s="42">
        <v>115</v>
      </c>
      <c r="I28" s="71"/>
      <c r="J28" s="76">
        <f t="shared" si="9"/>
        <v>11500</v>
      </c>
      <c r="K28" s="77">
        <v>12</v>
      </c>
      <c r="L28" s="77">
        <v>107</v>
      </c>
      <c r="M28" s="77">
        <v>37</v>
      </c>
      <c r="N28" s="77">
        <v>16</v>
      </c>
      <c r="O28" s="74">
        <f t="shared" si="7"/>
        <v>0.063344</v>
      </c>
      <c r="P28" s="78">
        <f t="shared" si="8"/>
        <v>6.3344</v>
      </c>
      <c r="Q28" s="71">
        <f t="shared" si="3"/>
        <v>1200</v>
      </c>
      <c r="R28" s="100"/>
      <c r="S28" s="102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</row>
    <row r="29" s="23" customFormat="1" ht="47" customHeight="1" spans="1:35">
      <c r="A29" s="54" t="s">
        <v>100</v>
      </c>
      <c r="B29" s="55" t="str">
        <f>_xlfn.DISPIMG("ID_24EC898F5E504FC6A163020FDD47DC88",1)</f>
        <v>=DISPIMG("ID_24EC898F5E504FC6A163020FDD47DC88",1)</v>
      </c>
      <c r="C29" s="56"/>
      <c r="D29" s="57"/>
      <c r="E29" s="57" t="s">
        <v>101</v>
      </c>
      <c r="F29" s="41">
        <v>40</v>
      </c>
      <c r="G29" s="58" t="s">
        <v>102</v>
      </c>
      <c r="H29" s="42">
        <v>24.5</v>
      </c>
      <c r="I29" s="84"/>
      <c r="J29" s="85">
        <f t="shared" ref="J29:J35" si="10">H29*F29</f>
        <v>980</v>
      </c>
      <c r="K29" s="86">
        <v>1.5</v>
      </c>
      <c r="L29" s="86">
        <v>38</v>
      </c>
      <c r="M29" s="86">
        <v>27.5</v>
      </c>
      <c r="N29" s="86">
        <v>24</v>
      </c>
      <c r="O29" s="87">
        <f t="shared" si="7"/>
        <v>0.02508</v>
      </c>
      <c r="P29" s="88">
        <f t="shared" si="8"/>
        <v>1.0032</v>
      </c>
      <c r="Q29" s="103">
        <f t="shared" si="3"/>
        <v>60</v>
      </c>
      <c r="R29" s="104"/>
      <c r="S29" s="105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</row>
    <row r="30" s="23" customFormat="1" ht="47" customHeight="1" spans="1:35">
      <c r="A30" s="54"/>
      <c r="B30" s="59"/>
      <c r="C30" s="56"/>
      <c r="D30" s="57"/>
      <c r="E30" s="57" t="s">
        <v>103</v>
      </c>
      <c r="F30" s="41">
        <v>40</v>
      </c>
      <c r="G30" s="58" t="s">
        <v>104</v>
      </c>
      <c r="H30" s="42">
        <v>24.5</v>
      </c>
      <c r="I30" s="84"/>
      <c r="J30" s="85">
        <f t="shared" si="10"/>
        <v>980</v>
      </c>
      <c r="K30" s="86">
        <v>1.5</v>
      </c>
      <c r="L30" s="86">
        <v>38</v>
      </c>
      <c r="M30" s="86">
        <v>27.5</v>
      </c>
      <c r="N30" s="86">
        <v>24</v>
      </c>
      <c r="O30" s="87">
        <f t="shared" si="7"/>
        <v>0.02508</v>
      </c>
      <c r="P30" s="88">
        <f t="shared" si="8"/>
        <v>1.0032</v>
      </c>
      <c r="Q30" s="103">
        <f t="shared" si="3"/>
        <v>60</v>
      </c>
      <c r="R30" s="104"/>
      <c r="S30" s="105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</row>
    <row r="31" s="23" customFormat="1" ht="47" customHeight="1" spans="1:35">
      <c r="A31" s="60" t="s">
        <v>105</v>
      </c>
      <c r="B31" s="59"/>
      <c r="C31" s="56"/>
      <c r="D31" s="61"/>
      <c r="E31" s="62" t="s">
        <v>106</v>
      </c>
      <c r="F31" s="63">
        <v>35</v>
      </c>
      <c r="G31" s="57"/>
      <c r="H31" s="64">
        <v>14.5</v>
      </c>
      <c r="I31" s="85">
        <f>F31*H31</f>
        <v>507.5</v>
      </c>
      <c r="J31" s="85">
        <f t="shared" si="10"/>
        <v>507.5</v>
      </c>
      <c r="K31" s="63">
        <v>2.7</v>
      </c>
      <c r="L31" s="89">
        <v>45</v>
      </c>
      <c r="M31" s="89">
        <v>33</v>
      </c>
      <c r="N31" s="89">
        <v>7.5</v>
      </c>
      <c r="O31" s="90">
        <f t="shared" si="7"/>
        <v>0.0111375</v>
      </c>
      <c r="P31" s="88">
        <f t="shared" si="8"/>
        <v>0.3898125</v>
      </c>
      <c r="Q31" s="107">
        <f>P31*F31</f>
        <v>13.6434375</v>
      </c>
      <c r="R31" s="104"/>
      <c r="S31" s="108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</row>
    <row r="32" s="23" customFormat="1" ht="47" customHeight="1" spans="1:35">
      <c r="A32" s="60" t="s">
        <v>107</v>
      </c>
      <c r="B32" s="59"/>
      <c r="C32" s="56"/>
      <c r="D32" s="61"/>
      <c r="E32" s="62" t="s">
        <v>108</v>
      </c>
      <c r="F32" s="63">
        <v>70</v>
      </c>
      <c r="G32" s="57"/>
      <c r="H32" s="64">
        <v>14.5</v>
      </c>
      <c r="I32" s="85">
        <f>F32*H32</f>
        <v>1015</v>
      </c>
      <c r="J32" s="85">
        <f t="shared" si="10"/>
        <v>1015</v>
      </c>
      <c r="K32" s="63">
        <v>2.7</v>
      </c>
      <c r="L32" s="89">
        <v>45</v>
      </c>
      <c r="M32" s="89">
        <v>33</v>
      </c>
      <c r="N32" s="89">
        <v>7.5</v>
      </c>
      <c r="O32" s="90">
        <f t="shared" si="7"/>
        <v>0.0111375</v>
      </c>
      <c r="P32" s="88">
        <f t="shared" si="8"/>
        <v>0.779625</v>
      </c>
      <c r="Q32" s="107">
        <f>P32*F32</f>
        <v>54.57375</v>
      </c>
      <c r="R32" s="104"/>
      <c r="S32" s="108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</row>
    <row r="33" s="23" customFormat="1" ht="47" customHeight="1" spans="1:35">
      <c r="A33" s="60" t="s">
        <v>109</v>
      </c>
      <c r="B33" s="59"/>
      <c r="C33" s="56"/>
      <c r="D33" s="61"/>
      <c r="E33" s="62" t="s">
        <v>110</v>
      </c>
      <c r="F33" s="63">
        <v>80</v>
      </c>
      <c r="G33" s="57"/>
      <c r="H33" s="64">
        <v>15</v>
      </c>
      <c r="I33" s="85">
        <f>F33*H33</f>
        <v>1200</v>
      </c>
      <c r="J33" s="85">
        <f t="shared" si="10"/>
        <v>1200</v>
      </c>
      <c r="K33" s="63">
        <v>2.7</v>
      </c>
      <c r="L33" s="89">
        <v>45</v>
      </c>
      <c r="M33" s="89">
        <v>33</v>
      </c>
      <c r="N33" s="89">
        <v>7.5</v>
      </c>
      <c r="O33" s="90">
        <f t="shared" si="7"/>
        <v>0.0111375</v>
      </c>
      <c r="P33" s="88">
        <f t="shared" si="8"/>
        <v>0.891</v>
      </c>
      <c r="Q33" s="107">
        <f>P33*F33</f>
        <v>71.28</v>
      </c>
      <c r="R33" s="104"/>
      <c r="S33" s="108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</row>
    <row r="34" s="23" customFormat="1" ht="47" customHeight="1" spans="1:35">
      <c r="A34" s="60" t="s">
        <v>111</v>
      </c>
      <c r="B34" s="59"/>
      <c r="C34" s="56"/>
      <c r="D34" s="61"/>
      <c r="E34" s="62" t="s">
        <v>112</v>
      </c>
      <c r="F34" s="63">
        <v>10</v>
      </c>
      <c r="G34" s="57"/>
      <c r="H34" s="64">
        <v>15</v>
      </c>
      <c r="I34" s="85">
        <f>F34*H34</f>
        <v>150</v>
      </c>
      <c r="J34" s="85">
        <f t="shared" si="10"/>
        <v>150</v>
      </c>
      <c r="K34" s="63">
        <v>3.1</v>
      </c>
      <c r="L34" s="89">
        <v>45</v>
      </c>
      <c r="M34" s="89">
        <v>33</v>
      </c>
      <c r="N34" s="89">
        <v>7.5</v>
      </c>
      <c r="O34" s="90">
        <f t="shared" si="7"/>
        <v>0.0111375</v>
      </c>
      <c r="P34" s="88">
        <f t="shared" si="8"/>
        <v>0.111375</v>
      </c>
      <c r="Q34" s="107">
        <f>P34*F34</f>
        <v>1.11375</v>
      </c>
      <c r="R34" s="104"/>
      <c r="S34" s="108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</row>
    <row r="35" s="23" customFormat="1" ht="47" customHeight="1" spans="1:35">
      <c r="A35" s="60" t="s">
        <v>113</v>
      </c>
      <c r="B35" s="59"/>
      <c r="C35" s="56"/>
      <c r="D35" s="61"/>
      <c r="E35" s="62" t="s">
        <v>114</v>
      </c>
      <c r="F35" s="63">
        <v>25</v>
      </c>
      <c r="G35" s="57"/>
      <c r="H35" s="64">
        <v>15</v>
      </c>
      <c r="I35" s="85">
        <f>F35*H35</f>
        <v>375</v>
      </c>
      <c r="J35" s="85">
        <f t="shared" si="10"/>
        <v>375</v>
      </c>
      <c r="K35" s="63">
        <v>3.1</v>
      </c>
      <c r="L35" s="89">
        <v>45</v>
      </c>
      <c r="M35" s="89">
        <v>33</v>
      </c>
      <c r="N35" s="89">
        <v>7.5</v>
      </c>
      <c r="O35" s="90">
        <f t="shared" si="7"/>
        <v>0.0111375</v>
      </c>
      <c r="P35" s="88">
        <f t="shared" si="8"/>
        <v>0.2784375</v>
      </c>
      <c r="Q35" s="107">
        <f>P35*F35</f>
        <v>6.9609375</v>
      </c>
      <c r="R35" s="109"/>
      <c r="S35" s="108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</row>
    <row r="36" customHeight="1" spans="1:35">
      <c r="A36" s="65"/>
      <c r="B36" s="65"/>
      <c r="C36" s="66"/>
      <c r="D36" s="67"/>
      <c r="E36" s="67"/>
      <c r="F36" s="68"/>
      <c r="G36" s="68"/>
      <c r="H36" s="69"/>
      <c r="I36" s="91"/>
      <c r="J36" s="91"/>
      <c r="K36" s="92"/>
      <c r="L36" s="93"/>
      <c r="M36" s="94"/>
      <c r="N36" s="92"/>
      <c r="O36" s="81"/>
      <c r="P36" s="95">
        <f>SUM(P2:P35)</f>
        <v>71.07891</v>
      </c>
      <c r="Q36" s="91"/>
      <c r="R36" s="92"/>
      <c r="S36" s="92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</row>
    <row r="37" customHeight="1" spans="1:35">
      <c r="A37" s="65"/>
      <c r="B37" s="65"/>
      <c r="C37" s="66"/>
      <c r="D37" s="67"/>
      <c r="E37" s="67"/>
      <c r="F37" s="68"/>
      <c r="G37" s="68"/>
      <c r="H37" s="69"/>
      <c r="I37" s="91"/>
      <c r="J37" s="91"/>
      <c r="K37" s="92"/>
      <c r="L37" s="93"/>
      <c r="M37" s="94"/>
      <c r="N37" s="92"/>
      <c r="O37" s="92"/>
      <c r="P37" s="95"/>
      <c r="Q37" s="91"/>
      <c r="R37" s="92"/>
      <c r="S37" s="92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</row>
    <row r="38" customHeight="1" spans="1:35">
      <c r="A38" s="65"/>
      <c r="B38" s="65"/>
      <c r="C38" s="66"/>
      <c r="D38" s="67"/>
      <c r="E38" s="67"/>
      <c r="F38" s="68"/>
      <c r="G38" s="68"/>
      <c r="H38" s="69"/>
      <c r="I38" s="91"/>
      <c r="J38" s="91"/>
      <c r="K38" s="92"/>
      <c r="L38" s="93"/>
      <c r="M38" s="94"/>
      <c r="N38" s="92"/>
      <c r="O38" s="92"/>
      <c r="P38" s="95"/>
      <c r="Q38" s="91"/>
      <c r="R38" s="92"/>
      <c r="S38" s="92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</row>
    <row r="39" customHeight="1" spans="1:35">
      <c r="A39" s="65"/>
      <c r="B39" s="65"/>
      <c r="C39" s="66"/>
      <c r="D39" s="67"/>
      <c r="E39" s="67"/>
      <c r="F39" s="68"/>
      <c r="G39" s="68"/>
      <c r="H39" s="69"/>
      <c r="I39" s="91"/>
      <c r="J39" s="91"/>
      <c r="K39" s="92"/>
      <c r="L39" s="93"/>
      <c r="M39" s="94"/>
      <c r="N39" s="92"/>
      <c r="O39" s="92"/>
      <c r="P39" s="95"/>
      <c r="Q39" s="91"/>
      <c r="R39" s="92"/>
      <c r="S39" s="92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</row>
    <row r="40" customHeight="1" spans="1:35">
      <c r="A40" s="65"/>
      <c r="B40" s="65"/>
      <c r="C40" s="66"/>
      <c r="D40" s="67"/>
      <c r="E40" s="67"/>
      <c r="F40" s="68"/>
      <c r="G40" s="68"/>
      <c r="H40" s="69"/>
      <c r="I40" s="91"/>
      <c r="J40" s="91"/>
      <c r="K40" s="92"/>
      <c r="L40" s="93"/>
      <c r="M40" s="94"/>
      <c r="N40" s="92"/>
      <c r="O40" s="92"/>
      <c r="P40" s="95"/>
      <c r="Q40" s="91"/>
      <c r="R40" s="92"/>
      <c r="S40" s="92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</row>
    <row r="41" customHeight="1" spans="1:35">
      <c r="A41" s="65"/>
      <c r="B41" s="65"/>
      <c r="C41" s="66"/>
      <c r="D41" s="67"/>
      <c r="E41" s="67"/>
      <c r="F41" s="68"/>
      <c r="G41" s="68"/>
      <c r="H41" s="69"/>
      <c r="I41" s="91"/>
      <c r="J41" s="91"/>
      <c r="K41" s="92"/>
      <c r="L41" s="93"/>
      <c r="M41" s="94"/>
      <c r="N41" s="92"/>
      <c r="O41" s="92"/>
      <c r="P41" s="95"/>
      <c r="Q41" s="91"/>
      <c r="R41" s="92"/>
      <c r="S41" s="92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</row>
    <row r="42" customHeight="1" spans="1:35">
      <c r="A42" s="65"/>
      <c r="B42" s="65"/>
      <c r="C42" s="66"/>
      <c r="D42" s="67"/>
      <c r="E42" s="67"/>
      <c r="F42" s="68"/>
      <c r="G42" s="68"/>
      <c r="H42" s="69"/>
      <c r="I42" s="91"/>
      <c r="J42" s="91"/>
      <c r="K42" s="92"/>
      <c r="L42" s="93"/>
      <c r="M42" s="94"/>
      <c r="N42" s="92"/>
      <c r="O42" s="92"/>
      <c r="P42" s="95"/>
      <c r="Q42" s="91"/>
      <c r="R42" s="92"/>
      <c r="S42" s="92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</row>
    <row r="43" customHeight="1" spans="1:35">
      <c r="A43" s="65"/>
      <c r="B43" s="65"/>
      <c r="C43" s="66"/>
      <c r="D43" s="67"/>
      <c r="E43" s="67"/>
      <c r="F43" s="68"/>
      <c r="G43" s="68"/>
      <c r="H43" s="69"/>
      <c r="I43" s="91"/>
      <c r="J43" s="91"/>
      <c r="K43" s="92"/>
      <c r="L43" s="93"/>
      <c r="M43" s="94"/>
      <c r="N43" s="92"/>
      <c r="O43" s="92"/>
      <c r="P43" s="95"/>
      <c r="Q43" s="91"/>
      <c r="R43" s="92"/>
      <c r="S43" s="92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</row>
    <row r="44" customHeight="1" spans="1:35">
      <c r="A44" s="65"/>
      <c r="B44" s="65"/>
      <c r="C44" s="66"/>
      <c r="D44" s="67"/>
      <c r="E44" s="67"/>
      <c r="F44" s="68"/>
      <c r="G44" s="68"/>
      <c r="H44" s="69"/>
      <c r="I44" s="91"/>
      <c r="J44" s="91"/>
      <c r="K44" s="92"/>
      <c r="L44" s="93"/>
      <c r="M44" s="94"/>
      <c r="N44" s="92"/>
      <c r="O44" s="92"/>
      <c r="P44" s="95"/>
      <c r="Q44" s="91"/>
      <c r="R44" s="92"/>
      <c r="S44" s="92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</row>
    <row r="45" customHeight="1" spans="1:35">
      <c r="A45" s="65"/>
      <c r="B45" s="65"/>
      <c r="C45" s="66"/>
      <c r="D45" s="67"/>
      <c r="E45" s="67"/>
      <c r="F45" s="68"/>
      <c r="G45" s="68"/>
      <c r="H45" s="69"/>
      <c r="I45" s="91"/>
      <c r="J45" s="91"/>
      <c r="K45" s="92"/>
      <c r="L45" s="93"/>
      <c r="M45" s="94"/>
      <c r="N45" s="92"/>
      <c r="O45" s="92"/>
      <c r="P45" s="95"/>
      <c r="Q45" s="91"/>
      <c r="R45" s="92"/>
      <c r="S45" s="92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</row>
    <row r="46" customHeight="1" spans="1:35">
      <c r="A46" s="65"/>
      <c r="B46" s="65"/>
      <c r="C46" s="66"/>
      <c r="D46" s="67"/>
      <c r="E46" s="67"/>
      <c r="F46" s="68"/>
      <c r="G46" s="68"/>
      <c r="H46" s="69"/>
      <c r="I46" s="91"/>
      <c r="J46" s="91"/>
      <c r="K46" s="92"/>
      <c r="L46" s="93"/>
      <c r="M46" s="94"/>
      <c r="N46" s="92"/>
      <c r="O46" s="92"/>
      <c r="P46" s="95"/>
      <c r="Q46" s="91"/>
      <c r="R46" s="92"/>
      <c r="S46" s="92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</row>
    <row r="47" customHeight="1" spans="1:35">
      <c r="A47" s="65"/>
      <c r="B47" s="65"/>
      <c r="C47" s="66"/>
      <c r="D47" s="67"/>
      <c r="E47" s="67"/>
      <c r="F47" s="68"/>
      <c r="G47" s="68"/>
      <c r="H47" s="69"/>
      <c r="I47" s="91"/>
      <c r="J47" s="91"/>
      <c r="K47" s="92"/>
      <c r="L47" s="93"/>
      <c r="M47" s="94"/>
      <c r="N47" s="92"/>
      <c r="O47" s="92"/>
      <c r="P47" s="95"/>
      <c r="Q47" s="91"/>
      <c r="R47" s="92"/>
      <c r="S47" s="92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</row>
    <row r="48" customHeight="1" spans="1:35">
      <c r="A48" s="65"/>
      <c r="B48" s="65"/>
      <c r="C48" s="66"/>
      <c r="D48" s="67"/>
      <c r="E48" s="67"/>
      <c r="F48" s="68"/>
      <c r="G48" s="68"/>
      <c r="H48" s="69"/>
      <c r="I48" s="91"/>
      <c r="J48" s="91"/>
      <c r="K48" s="92"/>
      <c r="L48" s="93"/>
      <c r="M48" s="94"/>
      <c r="N48" s="92"/>
      <c r="O48" s="92"/>
      <c r="P48" s="95"/>
      <c r="Q48" s="91"/>
      <c r="R48" s="92"/>
      <c r="S48" s="92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</row>
    <row r="49" customHeight="1" spans="1:35">
      <c r="A49" s="65"/>
      <c r="B49" s="65"/>
      <c r="C49" s="66"/>
      <c r="D49" s="67"/>
      <c r="E49" s="67"/>
      <c r="F49" s="68"/>
      <c r="G49" s="68"/>
      <c r="H49" s="69"/>
      <c r="I49" s="91"/>
      <c r="J49" s="91"/>
      <c r="K49" s="92"/>
      <c r="L49" s="93"/>
      <c r="M49" s="94"/>
      <c r="N49" s="92"/>
      <c r="O49" s="92"/>
      <c r="P49" s="95"/>
      <c r="Q49" s="91"/>
      <c r="R49" s="92"/>
      <c r="S49" s="92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</row>
    <row r="50" customHeight="1" spans="1:35">
      <c r="A50" s="65"/>
      <c r="B50" s="65"/>
      <c r="C50" s="66"/>
      <c r="D50" s="67"/>
      <c r="E50" s="67"/>
      <c r="F50" s="68"/>
      <c r="G50" s="68"/>
      <c r="H50" s="69"/>
      <c r="I50" s="91"/>
      <c r="J50" s="91"/>
      <c r="K50" s="92"/>
      <c r="L50" s="93"/>
      <c r="M50" s="94"/>
      <c r="N50" s="92"/>
      <c r="O50" s="92"/>
      <c r="P50" s="95"/>
      <c r="Q50" s="91"/>
      <c r="R50" s="92"/>
      <c r="S50" s="92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</row>
    <row r="51" customHeight="1" spans="1:35">
      <c r="A51" s="65"/>
      <c r="B51" s="65"/>
      <c r="C51" s="66"/>
      <c r="D51" s="67"/>
      <c r="E51" s="67"/>
      <c r="F51" s="68"/>
      <c r="G51" s="68"/>
      <c r="H51" s="69"/>
      <c r="I51" s="91"/>
      <c r="J51" s="91"/>
      <c r="K51" s="92"/>
      <c r="L51" s="93"/>
      <c r="M51" s="94"/>
      <c r="N51" s="92"/>
      <c r="O51" s="92"/>
      <c r="P51" s="95"/>
      <c r="Q51" s="91"/>
      <c r="R51" s="92"/>
      <c r="S51" s="92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</row>
    <row r="52" customHeight="1" spans="1:35">
      <c r="A52" s="65"/>
      <c r="B52" s="65"/>
      <c r="C52" s="66"/>
      <c r="D52" s="67"/>
      <c r="E52" s="67"/>
      <c r="F52" s="68"/>
      <c r="G52" s="68"/>
      <c r="H52" s="69"/>
      <c r="I52" s="91"/>
      <c r="J52" s="91"/>
      <c r="K52" s="92"/>
      <c r="L52" s="93"/>
      <c r="M52" s="94"/>
      <c r="N52" s="92"/>
      <c r="O52" s="92"/>
      <c r="P52" s="95"/>
      <c r="Q52" s="91"/>
      <c r="R52" s="92"/>
      <c r="S52" s="92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</row>
    <row r="53" customHeight="1" spans="1:35">
      <c r="A53" s="65"/>
      <c r="B53" s="65"/>
      <c r="C53" s="66"/>
      <c r="D53" s="67"/>
      <c r="E53" s="67"/>
      <c r="F53" s="68"/>
      <c r="G53" s="68"/>
      <c r="H53" s="69"/>
      <c r="I53" s="91"/>
      <c r="J53" s="91"/>
      <c r="K53" s="92"/>
      <c r="L53" s="93"/>
      <c r="M53" s="94"/>
      <c r="N53" s="92"/>
      <c r="O53" s="92"/>
      <c r="P53" s="95"/>
      <c r="Q53" s="91"/>
      <c r="R53" s="92"/>
      <c r="S53" s="92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</row>
    <row r="54" customHeight="1" spans="1:35">
      <c r="A54" s="65"/>
      <c r="B54" s="65"/>
      <c r="C54" s="66"/>
      <c r="D54" s="67"/>
      <c r="E54" s="67"/>
      <c r="F54" s="68"/>
      <c r="G54" s="68"/>
      <c r="H54" s="69"/>
      <c r="I54" s="91"/>
      <c r="J54" s="91"/>
      <c r="K54" s="92"/>
      <c r="L54" s="93"/>
      <c r="M54" s="94"/>
      <c r="N54" s="92"/>
      <c r="O54" s="92"/>
      <c r="P54" s="95"/>
      <c r="Q54" s="91"/>
      <c r="R54" s="92"/>
      <c r="S54" s="92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</row>
    <row r="55" customHeight="1" spans="1:35">
      <c r="A55" s="65"/>
      <c r="B55" s="65"/>
      <c r="C55" s="66"/>
      <c r="D55" s="67"/>
      <c r="E55" s="67"/>
      <c r="F55" s="68"/>
      <c r="G55" s="68"/>
      <c r="H55" s="69"/>
      <c r="I55" s="91"/>
      <c r="J55" s="91"/>
      <c r="K55" s="92"/>
      <c r="L55" s="93"/>
      <c r="M55" s="94"/>
      <c r="N55" s="92"/>
      <c r="O55" s="92"/>
      <c r="P55" s="95"/>
      <c r="Q55" s="91"/>
      <c r="R55" s="92"/>
      <c r="S55" s="92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</row>
    <row r="56" customHeight="1" spans="1:35">
      <c r="A56" s="65"/>
      <c r="B56" s="65"/>
      <c r="C56" s="66"/>
      <c r="D56" s="67"/>
      <c r="E56" s="67"/>
      <c r="F56" s="68"/>
      <c r="G56" s="68"/>
      <c r="H56" s="69"/>
      <c r="I56" s="91"/>
      <c r="J56" s="91"/>
      <c r="K56" s="92"/>
      <c r="L56" s="93"/>
      <c r="M56" s="94"/>
      <c r="N56" s="92"/>
      <c r="O56" s="92"/>
      <c r="P56" s="95"/>
      <c r="Q56" s="91"/>
      <c r="R56" s="92"/>
      <c r="S56" s="92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</row>
    <row r="57" customHeight="1" spans="1:35">
      <c r="A57" s="65"/>
      <c r="B57" s="65"/>
      <c r="C57" s="66"/>
      <c r="D57" s="67"/>
      <c r="E57" s="67"/>
      <c r="F57" s="68"/>
      <c r="G57" s="68"/>
      <c r="H57" s="69"/>
      <c r="I57" s="91"/>
      <c r="J57" s="91"/>
      <c r="K57" s="92"/>
      <c r="L57" s="93"/>
      <c r="M57" s="94"/>
      <c r="N57" s="92"/>
      <c r="O57" s="92"/>
      <c r="P57" s="95"/>
      <c r="Q57" s="91"/>
      <c r="R57" s="92"/>
      <c r="S57" s="92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</row>
    <row r="58" customHeight="1" spans="1:35">
      <c r="A58" s="65"/>
      <c r="B58" s="65"/>
      <c r="C58" s="66"/>
      <c r="D58" s="67"/>
      <c r="E58" s="67"/>
      <c r="F58" s="68"/>
      <c r="G58" s="68"/>
      <c r="H58" s="69"/>
      <c r="I58" s="91"/>
      <c r="J58" s="91"/>
      <c r="K58" s="92"/>
      <c r="L58" s="93"/>
      <c r="M58" s="94"/>
      <c r="N58" s="92"/>
      <c r="O58" s="92"/>
      <c r="P58" s="95"/>
      <c r="Q58" s="91"/>
      <c r="R58" s="92"/>
      <c r="S58" s="92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</row>
    <row r="59" customHeight="1" spans="1:35">
      <c r="A59" s="65"/>
      <c r="B59" s="65"/>
      <c r="C59" s="66"/>
      <c r="D59" s="67"/>
      <c r="E59" s="67"/>
      <c r="F59" s="68"/>
      <c r="G59" s="68"/>
      <c r="H59" s="69"/>
      <c r="I59" s="91"/>
      <c r="J59" s="91"/>
      <c r="K59" s="92"/>
      <c r="L59" s="93"/>
      <c r="M59" s="94"/>
      <c r="N59" s="92"/>
      <c r="O59" s="92"/>
      <c r="P59" s="95"/>
      <c r="Q59" s="91"/>
      <c r="R59" s="92"/>
      <c r="S59" s="92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</row>
    <row r="60" customHeight="1" spans="1:35">
      <c r="A60" s="65"/>
      <c r="B60" s="65"/>
      <c r="C60" s="66"/>
      <c r="D60" s="67"/>
      <c r="E60" s="67"/>
      <c r="F60" s="68"/>
      <c r="G60" s="68"/>
      <c r="H60" s="69"/>
      <c r="I60" s="91"/>
      <c r="J60" s="91"/>
      <c r="K60" s="92"/>
      <c r="L60" s="93"/>
      <c r="M60" s="94"/>
      <c r="N60" s="92"/>
      <c r="O60" s="92"/>
      <c r="P60" s="95"/>
      <c r="Q60" s="91"/>
      <c r="R60" s="92"/>
      <c r="S60" s="92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</row>
    <row r="61" customHeight="1" spans="1:35">
      <c r="A61" s="65"/>
      <c r="B61" s="65"/>
      <c r="C61" s="66"/>
      <c r="D61" s="67"/>
      <c r="E61" s="67"/>
      <c r="F61" s="68"/>
      <c r="G61" s="68"/>
      <c r="H61" s="69"/>
      <c r="I61" s="91"/>
      <c r="J61" s="91"/>
      <c r="K61" s="92"/>
      <c r="L61" s="93"/>
      <c r="M61" s="94"/>
      <c r="N61" s="92"/>
      <c r="O61" s="92"/>
      <c r="P61" s="95"/>
      <c r="Q61" s="91"/>
      <c r="R61" s="92"/>
      <c r="S61" s="92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</row>
    <row r="62" customHeight="1" spans="1:35">
      <c r="A62" s="65"/>
      <c r="B62" s="65"/>
      <c r="C62" s="66"/>
      <c r="D62" s="67"/>
      <c r="E62" s="67"/>
      <c r="F62" s="68"/>
      <c r="G62" s="68"/>
      <c r="H62" s="69"/>
      <c r="I62" s="91"/>
      <c r="J62" s="91"/>
      <c r="K62" s="92"/>
      <c r="L62" s="93"/>
      <c r="M62" s="94"/>
      <c r="N62" s="92"/>
      <c r="O62" s="92"/>
      <c r="P62" s="95"/>
      <c r="Q62" s="91"/>
      <c r="R62" s="92"/>
      <c r="S62" s="92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</row>
    <row r="63" customHeight="1" spans="1:35">
      <c r="A63" s="65"/>
      <c r="B63" s="65"/>
      <c r="C63" s="66"/>
      <c r="D63" s="67"/>
      <c r="E63" s="67"/>
      <c r="F63" s="68"/>
      <c r="G63" s="68"/>
      <c r="H63" s="69"/>
      <c r="I63" s="91"/>
      <c r="J63" s="91"/>
      <c r="K63" s="92"/>
      <c r="L63" s="93"/>
      <c r="M63" s="94"/>
      <c r="N63" s="92"/>
      <c r="O63" s="92"/>
      <c r="P63" s="95"/>
      <c r="Q63" s="91"/>
      <c r="R63" s="92"/>
      <c r="S63" s="92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</row>
    <row r="64" customHeight="1" spans="1:35">
      <c r="A64" s="65"/>
      <c r="B64" s="65"/>
      <c r="C64" s="66"/>
      <c r="D64" s="67"/>
      <c r="E64" s="67"/>
      <c r="F64" s="68"/>
      <c r="G64" s="68"/>
      <c r="H64" s="69"/>
      <c r="I64" s="91"/>
      <c r="J64" s="91"/>
      <c r="K64" s="92"/>
      <c r="L64" s="93"/>
      <c r="M64" s="94"/>
      <c r="N64" s="92"/>
      <c r="O64" s="92"/>
      <c r="P64" s="95"/>
      <c r="Q64" s="91"/>
      <c r="R64" s="92"/>
      <c r="S64" s="92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</row>
    <row r="65" customHeight="1" spans="1:35">
      <c r="A65" s="65"/>
      <c r="B65" s="65"/>
      <c r="C65" s="66"/>
      <c r="D65" s="67"/>
      <c r="E65" s="67"/>
      <c r="F65" s="68"/>
      <c r="G65" s="68"/>
      <c r="H65" s="69"/>
      <c r="I65" s="91"/>
      <c r="J65" s="91"/>
      <c r="K65" s="92"/>
      <c r="L65" s="93"/>
      <c r="M65" s="94"/>
      <c r="N65" s="92"/>
      <c r="O65" s="92"/>
      <c r="P65" s="95"/>
      <c r="Q65" s="91"/>
      <c r="R65" s="92"/>
      <c r="S65" s="92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</row>
    <row r="66" customHeight="1" spans="1:35">
      <c r="A66" s="65"/>
      <c r="B66" s="65"/>
      <c r="C66" s="66"/>
      <c r="D66" s="67"/>
      <c r="E66" s="67"/>
      <c r="F66" s="68"/>
      <c r="G66" s="68"/>
      <c r="H66" s="69"/>
      <c r="I66" s="91"/>
      <c r="J66" s="91"/>
      <c r="K66" s="92"/>
      <c r="L66" s="93"/>
      <c r="M66" s="94"/>
      <c r="N66" s="92"/>
      <c r="O66" s="92"/>
      <c r="P66" s="95"/>
      <c r="Q66" s="91"/>
      <c r="R66" s="92"/>
      <c r="S66" s="92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</row>
    <row r="67" customHeight="1" spans="1:35">
      <c r="A67" s="65"/>
      <c r="B67" s="65"/>
      <c r="C67" s="66"/>
      <c r="D67" s="67"/>
      <c r="E67" s="67"/>
      <c r="F67" s="68"/>
      <c r="G67" s="68"/>
      <c r="H67" s="69"/>
      <c r="I67" s="91"/>
      <c r="J67" s="91"/>
      <c r="K67" s="92"/>
      <c r="L67" s="93"/>
      <c r="M67" s="94"/>
      <c r="N67" s="92"/>
      <c r="O67" s="92"/>
      <c r="P67" s="95"/>
      <c r="Q67" s="91"/>
      <c r="R67" s="92"/>
      <c r="S67" s="92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</row>
    <row r="68" customHeight="1" spans="1:35">
      <c r="A68" s="65"/>
      <c r="B68" s="65"/>
      <c r="C68" s="66"/>
      <c r="D68" s="67"/>
      <c r="E68" s="67"/>
      <c r="F68" s="68"/>
      <c r="G68" s="68"/>
      <c r="H68" s="69"/>
      <c r="I68" s="91"/>
      <c r="J68" s="91"/>
      <c r="K68" s="92"/>
      <c r="L68" s="93"/>
      <c r="M68" s="94"/>
      <c r="N68" s="92"/>
      <c r="O68" s="92"/>
      <c r="P68" s="95"/>
      <c r="Q68" s="91"/>
      <c r="R68" s="92"/>
      <c r="S68" s="92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</row>
    <row r="69" customHeight="1" spans="1:35">
      <c r="A69" s="65"/>
      <c r="B69" s="65"/>
      <c r="C69" s="66"/>
      <c r="D69" s="67"/>
      <c r="E69" s="67"/>
      <c r="F69" s="68"/>
      <c r="G69" s="68"/>
      <c r="H69" s="69"/>
      <c r="I69" s="91"/>
      <c r="J69" s="91"/>
      <c r="K69" s="92"/>
      <c r="L69" s="93"/>
      <c r="M69" s="94"/>
      <c r="N69" s="92"/>
      <c r="O69" s="92"/>
      <c r="P69" s="95"/>
      <c r="Q69" s="91"/>
      <c r="R69" s="92"/>
      <c r="S69" s="92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</row>
    <row r="70" customHeight="1" spans="1:35">
      <c r="A70" s="65"/>
      <c r="B70" s="65"/>
      <c r="C70" s="66"/>
      <c r="D70" s="67"/>
      <c r="E70" s="67"/>
      <c r="F70" s="68"/>
      <c r="G70" s="68"/>
      <c r="H70" s="69"/>
      <c r="I70" s="91"/>
      <c r="J70" s="91"/>
      <c r="K70" s="92"/>
      <c r="L70" s="93"/>
      <c r="M70" s="94"/>
      <c r="N70" s="92"/>
      <c r="O70" s="92"/>
      <c r="P70" s="95"/>
      <c r="Q70" s="91"/>
      <c r="R70" s="92"/>
      <c r="S70" s="92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</row>
    <row r="71" customHeight="1" spans="1:35">
      <c r="A71" s="65"/>
      <c r="B71" s="65"/>
      <c r="C71" s="66"/>
      <c r="D71" s="67"/>
      <c r="E71" s="67"/>
      <c r="F71" s="68"/>
      <c r="G71" s="68"/>
      <c r="H71" s="69"/>
      <c r="I71" s="91"/>
      <c r="J71" s="91"/>
      <c r="K71" s="92"/>
      <c r="L71" s="93"/>
      <c r="M71" s="94"/>
      <c r="N71" s="92"/>
      <c r="O71" s="92"/>
      <c r="P71" s="95"/>
      <c r="Q71" s="91"/>
      <c r="R71" s="92"/>
      <c r="S71" s="92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customHeight="1" spans="1:35">
      <c r="A72" s="65"/>
      <c r="B72" s="65"/>
      <c r="C72" s="66"/>
      <c r="D72" s="67"/>
      <c r="E72" s="67"/>
      <c r="F72" s="68"/>
      <c r="G72" s="68"/>
      <c r="H72" s="69"/>
      <c r="I72" s="91"/>
      <c r="J72" s="91"/>
      <c r="K72" s="92"/>
      <c r="L72" s="93"/>
      <c r="M72" s="94"/>
      <c r="N72" s="92"/>
      <c r="O72" s="92"/>
      <c r="P72" s="95"/>
      <c r="Q72" s="91"/>
      <c r="R72" s="92"/>
      <c r="S72" s="92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</row>
    <row r="73" customHeight="1" spans="1:35">
      <c r="A73" s="65"/>
      <c r="B73" s="65"/>
      <c r="C73" s="66"/>
      <c r="D73" s="67"/>
      <c r="E73" s="67"/>
      <c r="F73" s="68"/>
      <c r="G73" s="68"/>
      <c r="H73" s="69"/>
      <c r="I73" s="91"/>
      <c r="J73" s="91"/>
      <c r="K73" s="92"/>
      <c r="L73" s="93"/>
      <c r="M73" s="94"/>
      <c r="N73" s="92"/>
      <c r="O73" s="92"/>
      <c r="P73" s="95"/>
      <c r="Q73" s="91"/>
      <c r="R73" s="92"/>
      <c r="S73" s="92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</row>
    <row r="74" customHeight="1" spans="1:35">
      <c r="A74" s="65"/>
      <c r="B74" s="65"/>
      <c r="C74" s="66"/>
      <c r="D74" s="67"/>
      <c r="E74" s="67"/>
      <c r="F74" s="68"/>
      <c r="G74" s="68"/>
      <c r="H74" s="69"/>
      <c r="I74" s="91"/>
      <c r="J74" s="91"/>
      <c r="K74" s="92"/>
      <c r="L74" s="93"/>
      <c r="M74" s="94"/>
      <c r="N74" s="92"/>
      <c r="O74" s="92"/>
      <c r="P74" s="95"/>
      <c r="Q74" s="91"/>
      <c r="R74" s="92"/>
      <c r="S74" s="92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</row>
    <row r="75" customHeight="1" spans="1:35">
      <c r="A75" s="65"/>
      <c r="B75" s="65"/>
      <c r="C75" s="66"/>
      <c r="D75" s="67"/>
      <c r="E75" s="67"/>
      <c r="F75" s="68"/>
      <c r="G75" s="68"/>
      <c r="H75" s="69"/>
      <c r="I75" s="91"/>
      <c r="J75" s="91"/>
      <c r="K75" s="92"/>
      <c r="L75" s="93"/>
      <c r="M75" s="94"/>
      <c r="N75" s="92"/>
      <c r="O75" s="92"/>
      <c r="P75" s="95"/>
      <c r="Q75" s="91"/>
      <c r="R75" s="92"/>
      <c r="S75" s="92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</row>
    <row r="76" customHeight="1" spans="1:35">
      <c r="A76" s="65"/>
      <c r="B76" s="65"/>
      <c r="C76" s="66"/>
      <c r="D76" s="67"/>
      <c r="E76" s="67"/>
      <c r="F76" s="68"/>
      <c r="G76" s="68"/>
      <c r="H76" s="69"/>
      <c r="I76" s="91"/>
      <c r="J76" s="91"/>
      <c r="K76" s="92"/>
      <c r="L76" s="93"/>
      <c r="M76" s="94"/>
      <c r="N76" s="92"/>
      <c r="O76" s="92"/>
      <c r="P76" s="95"/>
      <c r="Q76" s="91"/>
      <c r="R76" s="92"/>
      <c r="S76" s="92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</row>
    <row r="77" customHeight="1" spans="1:35">
      <c r="A77" s="65"/>
      <c r="B77" s="65"/>
      <c r="C77" s="66"/>
      <c r="D77" s="67"/>
      <c r="E77" s="67"/>
      <c r="F77" s="68"/>
      <c r="G77" s="68"/>
      <c r="H77" s="69"/>
      <c r="I77" s="91"/>
      <c r="J77" s="91"/>
      <c r="K77" s="92"/>
      <c r="L77" s="93"/>
      <c r="M77" s="94"/>
      <c r="N77" s="92"/>
      <c r="O77" s="92"/>
      <c r="P77" s="95"/>
      <c r="Q77" s="91"/>
      <c r="R77" s="92"/>
      <c r="S77" s="92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</row>
    <row r="78" customHeight="1" spans="1:35">
      <c r="A78" s="65"/>
      <c r="B78" s="65"/>
      <c r="C78" s="66"/>
      <c r="D78" s="67"/>
      <c r="E78" s="67"/>
      <c r="F78" s="68"/>
      <c r="G78" s="68"/>
      <c r="H78" s="69"/>
      <c r="I78" s="91"/>
      <c r="J78" s="91"/>
      <c r="K78" s="92"/>
      <c r="L78" s="93"/>
      <c r="M78" s="94"/>
      <c r="N78" s="92"/>
      <c r="O78" s="92"/>
      <c r="P78" s="95"/>
      <c r="Q78" s="91"/>
      <c r="R78" s="92"/>
      <c r="S78" s="92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</row>
    <row r="79" customHeight="1" spans="1:35">
      <c r="A79" s="65"/>
      <c r="B79" s="65"/>
      <c r="C79" s="66"/>
      <c r="D79" s="67"/>
      <c r="E79" s="67"/>
      <c r="F79" s="68"/>
      <c r="G79" s="68"/>
      <c r="H79" s="69"/>
      <c r="I79" s="91"/>
      <c r="J79" s="91"/>
      <c r="K79" s="92"/>
      <c r="L79" s="93"/>
      <c r="M79" s="94"/>
      <c r="N79" s="92"/>
      <c r="O79" s="92"/>
      <c r="P79" s="95"/>
      <c r="Q79" s="91"/>
      <c r="R79" s="92"/>
      <c r="S79" s="92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</row>
    <row r="80" customHeight="1" spans="1:35">
      <c r="A80" s="65"/>
      <c r="B80" s="65"/>
      <c r="C80" s="66"/>
      <c r="D80" s="67"/>
      <c r="E80" s="67"/>
      <c r="F80" s="68"/>
      <c r="G80" s="68"/>
      <c r="H80" s="69"/>
      <c r="I80" s="91"/>
      <c r="J80" s="91"/>
      <c r="K80" s="92"/>
      <c r="L80" s="93"/>
      <c r="M80" s="94"/>
      <c r="N80" s="92"/>
      <c r="O80" s="92"/>
      <c r="P80" s="95"/>
      <c r="Q80" s="91"/>
      <c r="R80" s="92"/>
      <c r="S80" s="92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</row>
    <row r="81" customHeight="1" spans="1:35">
      <c r="A81" s="65"/>
      <c r="B81" s="65"/>
      <c r="C81" s="66"/>
      <c r="D81" s="67"/>
      <c r="E81" s="67"/>
      <c r="F81" s="68"/>
      <c r="G81" s="68"/>
      <c r="H81" s="69"/>
      <c r="I81" s="91"/>
      <c r="J81" s="91"/>
      <c r="K81" s="92"/>
      <c r="L81" s="93"/>
      <c r="M81" s="94"/>
      <c r="N81" s="92"/>
      <c r="O81" s="92"/>
      <c r="P81" s="95"/>
      <c r="Q81" s="91"/>
      <c r="R81" s="92"/>
      <c r="S81" s="92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</row>
    <row r="82" customHeight="1" spans="1:35">
      <c r="A82" s="65"/>
      <c r="B82" s="65"/>
      <c r="C82" s="66"/>
      <c r="D82" s="67"/>
      <c r="E82" s="67"/>
      <c r="F82" s="68"/>
      <c r="G82" s="68"/>
      <c r="H82" s="69"/>
      <c r="I82" s="91"/>
      <c r="J82" s="91"/>
      <c r="K82" s="92"/>
      <c r="L82" s="93"/>
      <c r="M82" s="94"/>
      <c r="N82" s="92"/>
      <c r="O82" s="92"/>
      <c r="P82" s="95"/>
      <c r="Q82" s="91"/>
      <c r="R82" s="92"/>
      <c r="S82" s="92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</row>
    <row r="83" customHeight="1" spans="1:35">
      <c r="A83" s="65"/>
      <c r="B83" s="65"/>
      <c r="C83" s="66"/>
      <c r="D83" s="67"/>
      <c r="E83" s="67"/>
      <c r="F83" s="68"/>
      <c r="G83" s="68"/>
      <c r="H83" s="69"/>
      <c r="I83" s="91"/>
      <c r="J83" s="91"/>
      <c r="K83" s="92"/>
      <c r="L83" s="93"/>
      <c r="M83" s="94"/>
      <c r="N83" s="92"/>
      <c r="O83" s="92"/>
      <c r="P83" s="95"/>
      <c r="Q83" s="91"/>
      <c r="R83" s="92"/>
      <c r="S83" s="92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</row>
    <row r="84" customHeight="1" spans="1:35">
      <c r="A84" s="65"/>
      <c r="B84" s="65"/>
      <c r="C84" s="66"/>
      <c r="D84" s="67"/>
      <c r="E84" s="67"/>
      <c r="F84" s="68"/>
      <c r="G84" s="68"/>
      <c r="H84" s="69"/>
      <c r="I84" s="91"/>
      <c r="J84" s="91"/>
      <c r="K84" s="92"/>
      <c r="L84" s="93"/>
      <c r="M84" s="94"/>
      <c r="N84" s="92"/>
      <c r="O84" s="92"/>
      <c r="P84" s="95"/>
      <c r="Q84" s="91"/>
      <c r="R84" s="92"/>
      <c r="S84" s="92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</row>
    <row r="85" customHeight="1" spans="1:35">
      <c r="A85" s="65"/>
      <c r="B85" s="65"/>
      <c r="C85" s="66"/>
      <c r="D85" s="67"/>
      <c r="E85" s="67"/>
      <c r="F85" s="68"/>
      <c r="G85" s="68"/>
      <c r="H85" s="69"/>
      <c r="I85" s="91"/>
      <c r="J85" s="91"/>
      <c r="K85" s="92"/>
      <c r="L85" s="93"/>
      <c r="M85" s="94"/>
      <c r="N85" s="92"/>
      <c r="O85" s="92"/>
      <c r="P85" s="95"/>
      <c r="Q85" s="91"/>
      <c r="R85" s="92"/>
      <c r="S85" s="92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</row>
    <row r="86" customHeight="1" spans="1:35">
      <c r="A86" s="65"/>
      <c r="B86" s="65"/>
      <c r="C86" s="66"/>
      <c r="D86" s="67"/>
      <c r="E86" s="67"/>
      <c r="F86" s="68"/>
      <c r="G86" s="68"/>
      <c r="H86" s="69"/>
      <c r="I86" s="91"/>
      <c r="J86" s="91"/>
      <c r="K86" s="92"/>
      <c r="L86" s="93"/>
      <c r="M86" s="94"/>
      <c r="N86" s="92"/>
      <c r="O86" s="92"/>
      <c r="P86" s="95"/>
      <c r="Q86" s="91"/>
      <c r="R86" s="92"/>
      <c r="S86" s="92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</row>
    <row r="87" customHeight="1" spans="1:35">
      <c r="A87" s="65"/>
      <c r="B87" s="65"/>
      <c r="C87" s="66"/>
      <c r="D87" s="67"/>
      <c r="E87" s="67"/>
      <c r="F87" s="68"/>
      <c r="G87" s="68"/>
      <c r="H87" s="69"/>
      <c r="I87" s="91"/>
      <c r="J87" s="91"/>
      <c r="K87" s="92"/>
      <c r="L87" s="93"/>
      <c r="M87" s="94"/>
      <c r="N87" s="92"/>
      <c r="O87" s="92"/>
      <c r="P87" s="95"/>
      <c r="Q87" s="91"/>
      <c r="R87" s="92"/>
      <c r="S87" s="92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</row>
    <row r="88" customHeight="1" spans="1:35">
      <c r="A88" s="65"/>
      <c r="B88" s="65"/>
      <c r="C88" s="66"/>
      <c r="D88" s="67"/>
      <c r="E88" s="67"/>
      <c r="F88" s="68"/>
      <c r="G88" s="68"/>
      <c r="H88" s="69"/>
      <c r="I88" s="91"/>
      <c r="J88" s="91"/>
      <c r="K88" s="92"/>
      <c r="L88" s="93"/>
      <c r="M88" s="94"/>
      <c r="N88" s="92"/>
      <c r="O88" s="92"/>
      <c r="P88" s="95"/>
      <c r="Q88" s="91"/>
      <c r="R88" s="92"/>
      <c r="S88" s="92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</row>
    <row r="89" customHeight="1" spans="1:35">
      <c r="A89" s="65"/>
      <c r="B89" s="65"/>
      <c r="C89" s="66"/>
      <c r="D89" s="67"/>
      <c r="E89" s="67"/>
      <c r="F89" s="68"/>
      <c r="G89" s="68"/>
      <c r="H89" s="69"/>
      <c r="I89" s="91"/>
      <c r="J89" s="91"/>
      <c r="K89" s="92"/>
      <c r="L89" s="93"/>
      <c r="M89" s="94"/>
      <c r="N89" s="92"/>
      <c r="O89" s="92"/>
      <c r="P89" s="95"/>
      <c r="Q89" s="91"/>
      <c r="R89" s="92"/>
      <c r="S89" s="92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</row>
    <row r="90" customHeight="1" spans="1:35">
      <c r="A90" s="65"/>
      <c r="B90" s="65"/>
      <c r="C90" s="66"/>
      <c r="D90" s="67"/>
      <c r="E90" s="67"/>
      <c r="F90" s="68"/>
      <c r="G90" s="68"/>
      <c r="H90" s="69"/>
      <c r="I90" s="91"/>
      <c r="J90" s="91"/>
      <c r="K90" s="92"/>
      <c r="L90" s="93"/>
      <c r="M90" s="94"/>
      <c r="N90" s="92"/>
      <c r="O90" s="92"/>
      <c r="P90" s="95"/>
      <c r="Q90" s="91"/>
      <c r="R90" s="92"/>
      <c r="S90" s="92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</row>
    <row r="91" customHeight="1" spans="1:35">
      <c r="A91" s="65"/>
      <c r="B91" s="65"/>
      <c r="C91" s="66"/>
      <c r="D91" s="67"/>
      <c r="E91" s="67"/>
      <c r="F91" s="68"/>
      <c r="G91" s="68"/>
      <c r="H91" s="69"/>
      <c r="I91" s="91"/>
      <c r="J91" s="91"/>
      <c r="K91" s="92"/>
      <c r="L91" s="93"/>
      <c r="M91" s="94"/>
      <c r="N91" s="92"/>
      <c r="O91" s="92"/>
      <c r="P91" s="95"/>
      <c r="Q91" s="91"/>
      <c r="R91" s="92"/>
      <c r="S91" s="92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</row>
    <row r="92" customHeight="1" spans="1:35">
      <c r="A92" s="65"/>
      <c r="B92" s="65"/>
      <c r="C92" s="66"/>
      <c r="D92" s="67"/>
      <c r="E92" s="67"/>
      <c r="F92" s="68"/>
      <c r="G92" s="68"/>
      <c r="H92" s="69"/>
      <c r="I92" s="91"/>
      <c r="J92" s="91"/>
      <c r="K92" s="92"/>
      <c r="L92" s="93"/>
      <c r="M92" s="94"/>
      <c r="N92" s="92"/>
      <c r="O92" s="92"/>
      <c r="P92" s="95"/>
      <c r="Q92" s="91"/>
      <c r="R92" s="92"/>
      <c r="S92" s="92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</row>
    <row r="93" customHeight="1" spans="1:35">
      <c r="A93" s="65"/>
      <c r="B93" s="65"/>
      <c r="C93" s="66"/>
      <c r="D93" s="67"/>
      <c r="E93" s="67"/>
      <c r="F93" s="68"/>
      <c r="G93" s="68"/>
      <c r="H93" s="69"/>
      <c r="I93" s="91"/>
      <c r="J93" s="91"/>
      <c r="K93" s="92"/>
      <c r="L93" s="93"/>
      <c r="M93" s="94"/>
      <c r="N93" s="92"/>
      <c r="O93" s="92"/>
      <c r="P93" s="95"/>
      <c r="Q93" s="91"/>
      <c r="R93" s="92"/>
      <c r="S93" s="92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</row>
    <row r="94" customHeight="1" spans="1:35">
      <c r="A94" s="65"/>
      <c r="B94" s="65"/>
      <c r="C94" s="66"/>
      <c r="D94" s="67"/>
      <c r="E94" s="67"/>
      <c r="F94" s="68"/>
      <c r="G94" s="68"/>
      <c r="H94" s="69"/>
      <c r="I94" s="91"/>
      <c r="J94" s="91"/>
      <c r="K94" s="92"/>
      <c r="L94" s="93"/>
      <c r="M94" s="94"/>
      <c r="N94" s="92"/>
      <c r="O94" s="92"/>
      <c r="P94" s="95"/>
      <c r="Q94" s="91"/>
      <c r="R94" s="92"/>
      <c r="S94" s="92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</row>
    <row r="95" customHeight="1" spans="1:35">
      <c r="A95" s="65"/>
      <c r="B95" s="65"/>
      <c r="C95" s="66"/>
      <c r="D95" s="67"/>
      <c r="E95" s="67"/>
      <c r="F95" s="68"/>
      <c r="G95" s="68"/>
      <c r="H95" s="69"/>
      <c r="I95" s="91"/>
      <c r="J95" s="91"/>
      <c r="K95" s="92"/>
      <c r="L95" s="93"/>
      <c r="M95" s="94"/>
      <c r="N95" s="92"/>
      <c r="O95" s="92"/>
      <c r="P95" s="95"/>
      <c r="Q95" s="91"/>
      <c r="R95" s="92"/>
      <c r="S95" s="92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</row>
    <row r="96" customHeight="1" spans="1:35">
      <c r="A96" s="65"/>
      <c r="B96" s="65"/>
      <c r="C96" s="66"/>
      <c r="D96" s="67"/>
      <c r="E96" s="67"/>
      <c r="F96" s="68"/>
      <c r="G96" s="68"/>
      <c r="H96" s="69"/>
      <c r="I96" s="91"/>
      <c r="J96" s="91"/>
      <c r="K96" s="92"/>
      <c r="L96" s="93"/>
      <c r="M96" s="94"/>
      <c r="N96" s="92"/>
      <c r="O96" s="92"/>
      <c r="P96" s="95"/>
      <c r="Q96" s="91"/>
      <c r="R96" s="92"/>
      <c r="S96" s="92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</row>
    <row r="97" customHeight="1" spans="1:35">
      <c r="A97" s="65"/>
      <c r="B97" s="65"/>
      <c r="C97" s="66"/>
      <c r="D97" s="67"/>
      <c r="E97" s="67"/>
      <c r="F97" s="68"/>
      <c r="G97" s="68"/>
      <c r="H97" s="69"/>
      <c r="I97" s="91"/>
      <c r="J97" s="91"/>
      <c r="K97" s="92"/>
      <c r="L97" s="93"/>
      <c r="M97" s="94"/>
      <c r="N97" s="92"/>
      <c r="O97" s="92"/>
      <c r="P97" s="95"/>
      <c r="Q97" s="91"/>
      <c r="R97" s="92"/>
      <c r="S97" s="92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</row>
    <row r="98" customHeight="1" spans="1:35">
      <c r="A98" s="65"/>
      <c r="B98" s="65"/>
      <c r="C98" s="66"/>
      <c r="D98" s="67"/>
      <c r="E98" s="67"/>
      <c r="F98" s="68"/>
      <c r="G98" s="68"/>
      <c r="H98" s="69"/>
      <c r="I98" s="91"/>
      <c r="J98" s="91"/>
      <c r="K98" s="92"/>
      <c r="L98" s="93"/>
      <c r="M98" s="94"/>
      <c r="N98" s="92"/>
      <c r="O98" s="92"/>
      <c r="P98" s="95"/>
      <c r="Q98" s="91"/>
      <c r="R98" s="92"/>
      <c r="S98" s="92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</row>
    <row r="99" customHeight="1" spans="1:35">
      <c r="A99" s="65"/>
      <c r="B99" s="65"/>
      <c r="C99" s="66"/>
      <c r="D99" s="67"/>
      <c r="E99" s="67"/>
      <c r="F99" s="68"/>
      <c r="G99" s="68"/>
      <c r="H99" s="69"/>
      <c r="I99" s="91"/>
      <c r="J99" s="91"/>
      <c r="K99" s="92"/>
      <c r="L99" s="93"/>
      <c r="M99" s="94"/>
      <c r="N99" s="92"/>
      <c r="O99" s="92"/>
      <c r="P99" s="95"/>
      <c r="Q99" s="91"/>
      <c r="R99" s="92"/>
      <c r="S99" s="92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</row>
    <row r="100" customHeight="1" spans="1:35">
      <c r="A100" s="65"/>
      <c r="B100" s="65"/>
      <c r="C100" s="66"/>
      <c r="D100" s="67"/>
      <c r="E100" s="67"/>
      <c r="F100" s="68"/>
      <c r="G100" s="68"/>
      <c r="H100" s="69"/>
      <c r="I100" s="91"/>
      <c r="J100" s="91"/>
      <c r="K100" s="92"/>
      <c r="L100" s="93"/>
      <c r="M100" s="94"/>
      <c r="N100" s="92"/>
      <c r="O100" s="92"/>
      <c r="P100" s="95"/>
      <c r="Q100" s="91"/>
      <c r="R100" s="92"/>
      <c r="S100" s="92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</row>
    <row r="101" customHeight="1" spans="1:35">
      <c r="A101" s="65"/>
      <c r="B101" s="65"/>
      <c r="C101" s="66"/>
      <c r="D101" s="67"/>
      <c r="E101" s="67"/>
      <c r="F101" s="68"/>
      <c r="G101" s="68"/>
      <c r="H101" s="69"/>
      <c r="I101" s="91"/>
      <c r="J101" s="91"/>
      <c r="K101" s="92"/>
      <c r="L101" s="93"/>
      <c r="M101" s="94"/>
      <c r="N101" s="92"/>
      <c r="O101" s="92"/>
      <c r="P101" s="95"/>
      <c r="Q101" s="91"/>
      <c r="R101" s="92"/>
      <c r="S101" s="92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</row>
    <row r="102" customHeight="1" spans="1:35">
      <c r="A102" s="65"/>
      <c r="B102" s="65"/>
      <c r="C102" s="66"/>
      <c r="D102" s="67"/>
      <c r="E102" s="67"/>
      <c r="F102" s="68"/>
      <c r="G102" s="68"/>
      <c r="H102" s="69"/>
      <c r="I102" s="91"/>
      <c r="J102" s="91"/>
      <c r="K102" s="92"/>
      <c r="L102" s="93"/>
      <c r="M102" s="94"/>
      <c r="N102" s="92"/>
      <c r="O102" s="92"/>
      <c r="P102" s="95"/>
      <c r="Q102" s="91"/>
      <c r="R102" s="92"/>
      <c r="S102" s="92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</row>
    <row r="103" customHeight="1" spans="1:35">
      <c r="A103" s="65"/>
      <c r="B103" s="65"/>
      <c r="C103" s="66"/>
      <c r="D103" s="67"/>
      <c r="E103" s="67"/>
      <c r="F103" s="68"/>
      <c r="G103" s="68"/>
      <c r="H103" s="69"/>
      <c r="I103" s="91"/>
      <c r="J103" s="91"/>
      <c r="K103" s="92"/>
      <c r="L103" s="93"/>
      <c r="M103" s="94"/>
      <c r="N103" s="92"/>
      <c r="O103" s="92"/>
      <c r="P103" s="95"/>
      <c r="Q103" s="91"/>
      <c r="R103" s="92"/>
      <c r="S103" s="92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</row>
    <row r="104" customHeight="1" spans="1:35">
      <c r="A104" s="65"/>
      <c r="B104" s="65"/>
      <c r="C104" s="66"/>
      <c r="D104" s="67"/>
      <c r="E104" s="67"/>
      <c r="F104" s="68"/>
      <c r="G104" s="68"/>
      <c r="H104" s="69"/>
      <c r="I104" s="91"/>
      <c r="J104" s="91"/>
      <c r="K104" s="92"/>
      <c r="L104" s="93"/>
      <c r="M104" s="94"/>
      <c r="N104" s="92"/>
      <c r="O104" s="92"/>
      <c r="P104" s="95"/>
      <c r="Q104" s="91"/>
      <c r="R104" s="92"/>
      <c r="S104" s="92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</row>
    <row r="105" customHeight="1" spans="1:35">
      <c r="A105" s="65"/>
      <c r="B105" s="65"/>
      <c r="C105" s="66"/>
      <c r="D105" s="67"/>
      <c r="E105" s="67"/>
      <c r="F105" s="68"/>
      <c r="G105" s="68"/>
      <c r="H105" s="69"/>
      <c r="I105" s="91"/>
      <c r="J105" s="91"/>
      <c r="K105" s="92"/>
      <c r="L105" s="93"/>
      <c r="M105" s="94"/>
      <c r="N105" s="92"/>
      <c r="O105" s="92"/>
      <c r="P105" s="95"/>
      <c r="Q105" s="91"/>
      <c r="R105" s="92"/>
      <c r="S105" s="92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</row>
    <row r="106" customHeight="1" spans="1:35">
      <c r="A106" s="65"/>
      <c r="B106" s="65"/>
      <c r="C106" s="66"/>
      <c r="D106" s="67"/>
      <c r="E106" s="67"/>
      <c r="F106" s="68"/>
      <c r="G106" s="68"/>
      <c r="H106" s="69"/>
      <c r="I106" s="91"/>
      <c r="J106" s="91"/>
      <c r="K106" s="92"/>
      <c r="L106" s="93"/>
      <c r="M106" s="94"/>
      <c r="N106" s="92"/>
      <c r="O106" s="92"/>
      <c r="P106" s="95"/>
      <c r="Q106" s="91"/>
      <c r="R106" s="92"/>
      <c r="S106" s="92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</row>
    <row r="107" customHeight="1" spans="1:35">
      <c r="A107" s="65"/>
      <c r="B107" s="65"/>
      <c r="C107" s="66"/>
      <c r="D107" s="67"/>
      <c r="E107" s="67"/>
      <c r="F107" s="68"/>
      <c r="G107" s="68"/>
      <c r="H107" s="69"/>
      <c r="I107" s="91"/>
      <c r="J107" s="91"/>
      <c r="K107" s="92"/>
      <c r="L107" s="93"/>
      <c r="M107" s="94"/>
      <c r="N107" s="92"/>
      <c r="O107" s="92"/>
      <c r="P107" s="95"/>
      <c r="Q107" s="91"/>
      <c r="R107" s="92"/>
      <c r="S107" s="92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</row>
    <row r="108" customHeight="1" spans="1:35">
      <c r="A108" s="65"/>
      <c r="B108" s="65"/>
      <c r="C108" s="66"/>
      <c r="D108" s="67"/>
      <c r="E108" s="67"/>
      <c r="F108" s="68"/>
      <c r="G108" s="68"/>
      <c r="H108" s="69"/>
      <c r="I108" s="91"/>
      <c r="J108" s="91"/>
      <c r="K108" s="92"/>
      <c r="L108" s="93"/>
      <c r="M108" s="94"/>
      <c r="N108" s="92"/>
      <c r="O108" s="92"/>
      <c r="P108" s="95"/>
      <c r="Q108" s="91"/>
      <c r="R108" s="92"/>
      <c r="S108" s="92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</row>
    <row r="109" customHeight="1" spans="1:35">
      <c r="A109" s="65"/>
      <c r="B109" s="65"/>
      <c r="C109" s="66"/>
      <c r="D109" s="67"/>
      <c r="E109" s="67"/>
      <c r="F109" s="68"/>
      <c r="G109" s="68"/>
      <c r="H109" s="69"/>
      <c r="I109" s="91"/>
      <c r="J109" s="91"/>
      <c r="K109" s="92"/>
      <c r="L109" s="93"/>
      <c r="M109" s="94"/>
      <c r="N109" s="92"/>
      <c r="O109" s="92"/>
      <c r="P109" s="95"/>
      <c r="Q109" s="91"/>
      <c r="R109" s="92"/>
      <c r="S109" s="92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</row>
    <row r="110" customHeight="1" spans="1:35">
      <c r="A110" s="65"/>
      <c r="B110" s="65"/>
      <c r="C110" s="66"/>
      <c r="D110" s="67"/>
      <c r="E110" s="67"/>
      <c r="F110" s="68"/>
      <c r="G110" s="68"/>
      <c r="H110" s="69"/>
      <c r="I110" s="91"/>
      <c r="J110" s="91"/>
      <c r="K110" s="92"/>
      <c r="L110" s="93"/>
      <c r="M110" s="94"/>
      <c r="N110" s="92"/>
      <c r="O110" s="92"/>
      <c r="P110" s="95"/>
      <c r="Q110" s="91"/>
      <c r="R110" s="92"/>
      <c r="S110" s="92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</row>
    <row r="111" customHeight="1" spans="1:35">
      <c r="A111" s="65"/>
      <c r="B111" s="65"/>
      <c r="C111" s="66"/>
      <c r="D111" s="67"/>
      <c r="E111" s="67"/>
      <c r="F111" s="68"/>
      <c r="G111" s="68"/>
      <c r="H111" s="69"/>
      <c r="I111" s="91"/>
      <c r="J111" s="91"/>
      <c r="K111" s="92"/>
      <c r="L111" s="93"/>
      <c r="M111" s="94"/>
      <c r="N111" s="92"/>
      <c r="O111" s="92"/>
      <c r="P111" s="95"/>
      <c r="Q111" s="91"/>
      <c r="R111" s="92"/>
      <c r="S111" s="92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</row>
    <row r="112" customHeight="1" spans="1:35">
      <c r="A112" s="65"/>
      <c r="B112" s="65"/>
      <c r="C112" s="66"/>
      <c r="D112" s="67"/>
      <c r="E112" s="67"/>
      <c r="F112" s="68"/>
      <c r="G112" s="68"/>
      <c r="H112" s="69"/>
      <c r="I112" s="91"/>
      <c r="J112" s="91"/>
      <c r="K112" s="92"/>
      <c r="L112" s="93"/>
      <c r="M112" s="94"/>
      <c r="N112" s="92"/>
      <c r="O112" s="92"/>
      <c r="P112" s="95"/>
      <c r="Q112" s="91"/>
      <c r="R112" s="92"/>
      <c r="S112" s="92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</row>
    <row r="113" customHeight="1" spans="1:35">
      <c r="A113" s="65"/>
      <c r="B113" s="65"/>
      <c r="C113" s="66"/>
      <c r="D113" s="67"/>
      <c r="E113" s="67"/>
      <c r="F113" s="68"/>
      <c r="G113" s="68"/>
      <c r="H113" s="69"/>
      <c r="I113" s="91"/>
      <c r="J113" s="91"/>
      <c r="K113" s="92"/>
      <c r="L113" s="93"/>
      <c r="M113" s="94"/>
      <c r="N113" s="92"/>
      <c r="O113" s="92"/>
      <c r="P113" s="95"/>
      <c r="Q113" s="91"/>
      <c r="R113" s="92"/>
      <c r="S113" s="92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</row>
    <row r="114" customHeight="1" spans="1:35">
      <c r="A114" s="65"/>
      <c r="B114" s="65"/>
      <c r="C114" s="66"/>
      <c r="D114" s="67"/>
      <c r="E114" s="67"/>
      <c r="F114" s="68"/>
      <c r="G114" s="68"/>
      <c r="H114" s="69"/>
      <c r="I114" s="91"/>
      <c r="J114" s="91"/>
      <c r="K114" s="92"/>
      <c r="L114" s="93"/>
      <c r="M114" s="94"/>
      <c r="N114" s="92"/>
      <c r="O114" s="92"/>
      <c r="P114" s="95"/>
      <c r="Q114" s="91"/>
      <c r="R114" s="92"/>
      <c r="S114" s="92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</row>
    <row r="115" customHeight="1" spans="1:35">
      <c r="A115" s="65"/>
      <c r="B115" s="65"/>
      <c r="C115" s="66"/>
      <c r="D115" s="67"/>
      <c r="E115" s="67"/>
      <c r="F115" s="68"/>
      <c r="G115" s="68"/>
      <c r="H115" s="69"/>
      <c r="I115" s="91"/>
      <c r="J115" s="91"/>
      <c r="K115" s="92"/>
      <c r="L115" s="93"/>
      <c r="M115" s="94"/>
      <c r="N115" s="92"/>
      <c r="O115" s="92"/>
      <c r="P115" s="95"/>
      <c r="Q115" s="91"/>
      <c r="R115" s="92"/>
      <c r="S115" s="92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</row>
    <row r="116" customHeight="1" spans="1:35">
      <c r="A116" s="65"/>
      <c r="B116" s="65"/>
      <c r="C116" s="66"/>
      <c r="D116" s="67"/>
      <c r="E116" s="67"/>
      <c r="F116" s="68"/>
      <c r="G116" s="68"/>
      <c r="H116" s="69"/>
      <c r="I116" s="91"/>
      <c r="J116" s="91"/>
      <c r="K116" s="92"/>
      <c r="L116" s="93"/>
      <c r="M116" s="94"/>
      <c r="N116" s="92"/>
      <c r="O116" s="92"/>
      <c r="P116" s="95"/>
      <c r="Q116" s="91"/>
      <c r="R116" s="92"/>
      <c r="S116" s="92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</row>
    <row r="117" customHeight="1" spans="1:35">
      <c r="A117" s="65"/>
      <c r="B117" s="65"/>
      <c r="C117" s="66"/>
      <c r="D117" s="67"/>
      <c r="E117" s="67"/>
      <c r="F117" s="68"/>
      <c r="G117" s="68"/>
      <c r="H117" s="69"/>
      <c r="I117" s="91"/>
      <c r="J117" s="91"/>
      <c r="K117" s="92"/>
      <c r="L117" s="93"/>
      <c r="M117" s="94"/>
      <c r="N117" s="92"/>
      <c r="O117" s="92"/>
      <c r="P117" s="95"/>
      <c r="Q117" s="91"/>
      <c r="R117" s="92"/>
      <c r="S117" s="92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</row>
    <row r="118" customHeight="1" spans="1:35">
      <c r="A118" s="65"/>
      <c r="B118" s="65"/>
      <c r="C118" s="66"/>
      <c r="D118" s="67"/>
      <c r="E118" s="67"/>
      <c r="F118" s="68"/>
      <c r="G118" s="68"/>
      <c r="H118" s="69"/>
      <c r="I118" s="91"/>
      <c r="J118" s="91"/>
      <c r="K118" s="92"/>
      <c r="L118" s="93"/>
      <c r="M118" s="94"/>
      <c r="N118" s="92"/>
      <c r="O118" s="92"/>
      <c r="P118" s="95"/>
      <c r="Q118" s="91"/>
      <c r="R118" s="92"/>
      <c r="S118" s="92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</row>
    <row r="119" customHeight="1" spans="1:35">
      <c r="A119" s="65"/>
      <c r="B119" s="65"/>
      <c r="C119" s="66"/>
      <c r="D119" s="67"/>
      <c r="E119" s="67"/>
      <c r="F119" s="68"/>
      <c r="G119" s="68"/>
      <c r="H119" s="69"/>
      <c r="I119" s="91"/>
      <c r="J119" s="91"/>
      <c r="K119" s="92"/>
      <c r="L119" s="93"/>
      <c r="M119" s="94"/>
      <c r="N119" s="92"/>
      <c r="O119" s="92"/>
      <c r="P119" s="95"/>
      <c r="Q119" s="91"/>
      <c r="R119" s="92"/>
      <c r="S119" s="92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</row>
    <row r="120" customHeight="1" spans="1:35">
      <c r="A120" s="65"/>
      <c r="B120" s="65"/>
      <c r="C120" s="66"/>
      <c r="D120" s="67"/>
      <c r="E120" s="67"/>
      <c r="F120" s="68"/>
      <c r="G120" s="68"/>
      <c r="H120" s="69"/>
      <c r="I120" s="91"/>
      <c r="J120" s="91"/>
      <c r="K120" s="92"/>
      <c r="L120" s="93"/>
      <c r="M120" s="94"/>
      <c r="N120" s="92"/>
      <c r="O120" s="92"/>
      <c r="P120" s="95"/>
      <c r="Q120" s="91"/>
      <c r="R120" s="92"/>
      <c r="S120" s="92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</row>
    <row r="121" customHeight="1" spans="1:35">
      <c r="A121" s="65"/>
      <c r="B121" s="65"/>
      <c r="C121" s="66"/>
      <c r="D121" s="67"/>
      <c r="E121" s="67"/>
      <c r="F121" s="68"/>
      <c r="G121" s="68"/>
      <c r="H121" s="69"/>
      <c r="I121" s="91"/>
      <c r="J121" s="91"/>
      <c r="K121" s="92"/>
      <c r="L121" s="93"/>
      <c r="M121" s="94"/>
      <c r="N121" s="92"/>
      <c r="O121" s="92"/>
      <c r="P121" s="95"/>
      <c r="Q121" s="91"/>
      <c r="R121" s="92"/>
      <c r="S121" s="92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</row>
    <row r="122" customHeight="1" spans="1:35">
      <c r="A122" s="65"/>
      <c r="B122" s="65"/>
      <c r="C122" s="66"/>
      <c r="D122" s="67"/>
      <c r="E122" s="67"/>
      <c r="F122" s="68"/>
      <c r="G122" s="68"/>
      <c r="H122" s="69"/>
      <c r="I122" s="91"/>
      <c r="J122" s="91"/>
      <c r="K122" s="92"/>
      <c r="L122" s="93"/>
      <c r="M122" s="94"/>
      <c r="N122" s="92"/>
      <c r="O122" s="92"/>
      <c r="P122" s="95"/>
      <c r="Q122" s="91"/>
      <c r="R122" s="92"/>
      <c r="S122" s="92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</row>
    <row r="123" customHeight="1" spans="1:35">
      <c r="A123" s="65"/>
      <c r="B123" s="65"/>
      <c r="C123" s="66"/>
      <c r="D123" s="67"/>
      <c r="E123" s="67"/>
      <c r="F123" s="68"/>
      <c r="G123" s="68"/>
      <c r="H123" s="69"/>
      <c r="I123" s="91"/>
      <c r="J123" s="91"/>
      <c r="K123" s="92"/>
      <c r="L123" s="93"/>
      <c r="M123" s="94"/>
      <c r="N123" s="92"/>
      <c r="O123" s="92"/>
      <c r="P123" s="95"/>
      <c r="Q123" s="91"/>
      <c r="R123" s="92"/>
      <c r="S123" s="92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</row>
    <row r="124" customHeight="1" spans="1:35">
      <c r="A124" s="65"/>
      <c r="B124" s="65"/>
      <c r="C124" s="66"/>
      <c r="D124" s="67"/>
      <c r="E124" s="67"/>
      <c r="F124" s="68"/>
      <c r="G124" s="68"/>
      <c r="H124" s="69"/>
      <c r="I124" s="91"/>
      <c r="J124" s="91"/>
      <c r="K124" s="92"/>
      <c r="L124" s="93"/>
      <c r="M124" s="94"/>
      <c r="N124" s="92"/>
      <c r="O124" s="92"/>
      <c r="P124" s="95"/>
      <c r="Q124" s="91"/>
      <c r="R124" s="92"/>
      <c r="S124" s="92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</row>
    <row r="125" customHeight="1" spans="1:35">
      <c r="A125" s="65"/>
      <c r="B125" s="65"/>
      <c r="C125" s="66"/>
      <c r="D125" s="67"/>
      <c r="E125" s="67"/>
      <c r="F125" s="68"/>
      <c r="G125" s="68"/>
      <c r="H125" s="69"/>
      <c r="I125" s="91"/>
      <c r="J125" s="91"/>
      <c r="K125" s="92"/>
      <c r="L125" s="93"/>
      <c r="M125" s="94"/>
      <c r="N125" s="92"/>
      <c r="O125" s="92"/>
      <c r="P125" s="95"/>
      <c r="Q125" s="91"/>
      <c r="R125" s="92"/>
      <c r="S125" s="92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</row>
    <row r="126" customHeight="1" spans="1:35">
      <c r="A126" s="65"/>
      <c r="B126" s="65"/>
      <c r="C126" s="66"/>
      <c r="D126" s="67"/>
      <c r="E126" s="67"/>
      <c r="F126" s="68"/>
      <c r="G126" s="68"/>
      <c r="H126" s="69"/>
      <c r="I126" s="91"/>
      <c r="J126" s="91"/>
      <c r="K126" s="92"/>
      <c r="L126" s="93"/>
      <c r="M126" s="94"/>
      <c r="N126" s="92"/>
      <c r="O126" s="92"/>
      <c r="P126" s="95"/>
      <c r="Q126" s="91"/>
      <c r="R126" s="92"/>
      <c r="S126" s="92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</row>
    <row r="127" customHeight="1" spans="1:35">
      <c r="A127" s="65"/>
      <c r="B127" s="65"/>
      <c r="C127" s="66"/>
      <c r="D127" s="67"/>
      <c r="E127" s="67"/>
      <c r="F127" s="68"/>
      <c r="G127" s="68"/>
      <c r="H127" s="69"/>
      <c r="I127" s="91"/>
      <c r="J127" s="91"/>
      <c r="K127" s="92"/>
      <c r="L127" s="93"/>
      <c r="M127" s="94"/>
      <c r="N127" s="92"/>
      <c r="O127" s="92"/>
      <c r="P127" s="95"/>
      <c r="Q127" s="91"/>
      <c r="R127" s="92"/>
      <c r="S127" s="92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</row>
    <row r="128" customHeight="1" spans="1:35">
      <c r="A128" s="65"/>
      <c r="B128" s="65"/>
      <c r="C128" s="66"/>
      <c r="D128" s="67"/>
      <c r="E128" s="67"/>
      <c r="F128" s="68"/>
      <c r="G128" s="68"/>
      <c r="H128" s="69"/>
      <c r="I128" s="91"/>
      <c r="J128" s="91"/>
      <c r="K128" s="92"/>
      <c r="L128" s="93"/>
      <c r="M128" s="94"/>
      <c r="N128" s="92"/>
      <c r="O128" s="92"/>
      <c r="P128" s="95"/>
      <c r="Q128" s="91"/>
      <c r="R128" s="92"/>
      <c r="S128" s="92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</row>
    <row r="129" customHeight="1" spans="1:35">
      <c r="A129" s="65"/>
      <c r="B129" s="65"/>
      <c r="C129" s="66"/>
      <c r="D129" s="67"/>
      <c r="E129" s="67"/>
      <c r="F129" s="68"/>
      <c r="G129" s="68"/>
      <c r="H129" s="69"/>
      <c r="I129" s="91"/>
      <c r="J129" s="91"/>
      <c r="K129" s="92"/>
      <c r="L129" s="93"/>
      <c r="M129" s="94"/>
      <c r="N129" s="92"/>
      <c r="O129" s="92"/>
      <c r="P129" s="95"/>
      <c r="Q129" s="91"/>
      <c r="R129" s="92"/>
      <c r="S129" s="92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</row>
    <row r="130" customHeight="1" spans="1:35">
      <c r="A130" s="65"/>
      <c r="B130" s="65"/>
      <c r="C130" s="66"/>
      <c r="D130" s="67"/>
      <c r="E130" s="67"/>
      <c r="F130" s="68"/>
      <c r="G130" s="68"/>
      <c r="H130" s="69"/>
      <c r="I130" s="91"/>
      <c r="J130" s="91"/>
      <c r="K130" s="92"/>
      <c r="L130" s="93"/>
      <c r="M130" s="94"/>
      <c r="N130" s="92"/>
      <c r="O130" s="92"/>
      <c r="P130" s="95"/>
      <c r="Q130" s="91"/>
      <c r="R130" s="92"/>
      <c r="S130" s="92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</row>
    <row r="131" customHeight="1" spans="1:35">
      <c r="A131" s="65"/>
      <c r="B131" s="65"/>
      <c r="C131" s="66"/>
      <c r="D131" s="67"/>
      <c r="E131" s="67"/>
      <c r="F131" s="68"/>
      <c r="G131" s="68"/>
      <c r="H131" s="69"/>
      <c r="I131" s="91"/>
      <c r="J131" s="91"/>
      <c r="K131" s="92"/>
      <c r="L131" s="93"/>
      <c r="M131" s="94"/>
      <c r="N131" s="92"/>
      <c r="O131" s="92"/>
      <c r="P131" s="95"/>
      <c r="Q131" s="91"/>
      <c r="R131" s="92"/>
      <c r="S131" s="92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</row>
    <row r="132" customHeight="1" spans="1:35">
      <c r="A132" s="65"/>
      <c r="B132" s="65"/>
      <c r="C132" s="66"/>
      <c r="D132" s="67"/>
      <c r="E132" s="67"/>
      <c r="F132" s="68"/>
      <c r="G132" s="68"/>
      <c r="H132" s="69"/>
      <c r="I132" s="91"/>
      <c r="J132" s="91"/>
      <c r="K132" s="92"/>
      <c r="L132" s="93"/>
      <c r="M132" s="94"/>
      <c r="N132" s="92"/>
      <c r="O132" s="92"/>
      <c r="P132" s="95"/>
      <c r="Q132" s="91"/>
      <c r="R132" s="92"/>
      <c r="S132" s="92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</row>
    <row r="133" customHeight="1" spans="1:35">
      <c r="A133" s="65"/>
      <c r="B133" s="65"/>
      <c r="C133" s="66"/>
      <c r="D133" s="67"/>
      <c r="E133" s="67"/>
      <c r="F133" s="68"/>
      <c r="G133" s="68"/>
      <c r="H133" s="69"/>
      <c r="I133" s="91"/>
      <c r="J133" s="91"/>
      <c r="K133" s="92"/>
      <c r="L133" s="93"/>
      <c r="M133" s="94"/>
      <c r="N133" s="92"/>
      <c r="O133" s="92"/>
      <c r="P133" s="95"/>
      <c r="Q133" s="91"/>
      <c r="R133" s="92"/>
      <c r="S133" s="92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</row>
    <row r="134" customHeight="1" spans="1:35">
      <c r="A134" s="65"/>
      <c r="B134" s="65"/>
      <c r="C134" s="66"/>
      <c r="D134" s="67"/>
      <c r="E134" s="67"/>
      <c r="F134" s="68"/>
      <c r="G134" s="68"/>
      <c r="H134" s="69"/>
      <c r="I134" s="91"/>
      <c r="J134" s="91"/>
      <c r="K134" s="92"/>
      <c r="L134" s="93"/>
      <c r="M134" s="94"/>
      <c r="N134" s="92"/>
      <c r="O134" s="92"/>
      <c r="P134" s="95"/>
      <c r="Q134" s="91"/>
      <c r="R134" s="92"/>
      <c r="S134" s="92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</row>
    <row r="135" customHeight="1" spans="1:35">
      <c r="A135" s="65"/>
      <c r="B135" s="65"/>
      <c r="C135" s="66"/>
      <c r="D135" s="67"/>
      <c r="E135" s="67"/>
      <c r="F135" s="68"/>
      <c r="G135" s="68"/>
      <c r="H135" s="69"/>
      <c r="I135" s="91"/>
      <c r="J135" s="91"/>
      <c r="K135" s="92"/>
      <c r="L135" s="93"/>
      <c r="M135" s="94"/>
      <c r="N135" s="92"/>
      <c r="O135" s="92"/>
      <c r="P135" s="95"/>
      <c r="Q135" s="91"/>
      <c r="R135" s="92"/>
      <c r="S135" s="92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</row>
    <row r="136" customHeight="1" spans="1:35">
      <c r="A136" s="65"/>
      <c r="B136" s="65"/>
      <c r="C136" s="66"/>
      <c r="D136" s="67"/>
      <c r="E136" s="67"/>
      <c r="F136" s="68"/>
      <c r="G136" s="68"/>
      <c r="H136" s="69"/>
      <c r="I136" s="91"/>
      <c r="J136" s="91"/>
      <c r="K136" s="92"/>
      <c r="L136" s="93"/>
      <c r="M136" s="94"/>
      <c r="N136" s="92"/>
      <c r="O136" s="92"/>
      <c r="P136" s="95"/>
      <c r="Q136" s="91"/>
      <c r="R136" s="92"/>
      <c r="S136" s="92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</row>
    <row r="137" customHeight="1" spans="1:35">
      <c r="A137" s="65"/>
      <c r="B137" s="65"/>
      <c r="C137" s="66"/>
      <c r="D137" s="67"/>
      <c r="E137" s="67"/>
      <c r="F137" s="68"/>
      <c r="G137" s="68"/>
      <c r="H137" s="69"/>
      <c r="I137" s="91"/>
      <c r="J137" s="91"/>
      <c r="K137" s="92"/>
      <c r="L137" s="93"/>
      <c r="M137" s="94"/>
      <c r="N137" s="92"/>
      <c r="O137" s="92"/>
      <c r="P137" s="95"/>
      <c r="Q137" s="91"/>
      <c r="R137" s="92"/>
      <c r="S137" s="92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</row>
    <row r="138" customHeight="1" spans="1:35">
      <c r="A138" s="65"/>
      <c r="B138" s="65"/>
      <c r="C138" s="66"/>
      <c r="D138" s="67"/>
      <c r="E138" s="67"/>
      <c r="F138" s="68"/>
      <c r="G138" s="68"/>
      <c r="H138" s="69"/>
      <c r="I138" s="91"/>
      <c r="J138" s="91"/>
      <c r="K138" s="92"/>
      <c r="L138" s="93"/>
      <c r="M138" s="94"/>
      <c r="N138" s="92"/>
      <c r="O138" s="92"/>
      <c r="P138" s="95"/>
      <c r="Q138" s="91"/>
      <c r="R138" s="92"/>
      <c r="S138" s="92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</row>
    <row r="139" customHeight="1" spans="1:35">
      <c r="A139" s="65"/>
      <c r="B139" s="65"/>
      <c r="C139" s="66"/>
      <c r="D139" s="67"/>
      <c r="E139" s="67"/>
      <c r="F139" s="68"/>
      <c r="G139" s="68"/>
      <c r="H139" s="69"/>
      <c r="I139" s="91"/>
      <c r="J139" s="91"/>
      <c r="K139" s="92"/>
      <c r="L139" s="93"/>
      <c r="M139" s="94"/>
      <c r="N139" s="92"/>
      <c r="O139" s="92"/>
      <c r="P139" s="95"/>
      <c r="Q139" s="91"/>
      <c r="R139" s="92"/>
      <c r="S139" s="92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</row>
    <row r="140" customHeight="1" spans="1:35">
      <c r="A140" s="65"/>
      <c r="B140" s="65"/>
      <c r="C140" s="66"/>
      <c r="D140" s="67"/>
      <c r="E140" s="67"/>
      <c r="F140" s="68"/>
      <c r="G140" s="68"/>
      <c r="H140" s="69"/>
      <c r="I140" s="91"/>
      <c r="J140" s="91"/>
      <c r="K140" s="92"/>
      <c r="L140" s="93"/>
      <c r="M140" s="94"/>
      <c r="N140" s="92"/>
      <c r="O140" s="92"/>
      <c r="P140" s="95"/>
      <c r="Q140" s="91"/>
      <c r="R140" s="92"/>
      <c r="S140" s="92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</row>
    <row r="141" customHeight="1" spans="1:35">
      <c r="A141" s="65"/>
      <c r="B141" s="65"/>
      <c r="C141" s="66"/>
      <c r="D141" s="67"/>
      <c r="E141" s="67"/>
      <c r="F141" s="68"/>
      <c r="G141" s="68"/>
      <c r="H141" s="69"/>
      <c r="I141" s="91"/>
      <c r="J141" s="91"/>
      <c r="K141" s="92"/>
      <c r="L141" s="93"/>
      <c r="M141" s="94"/>
      <c r="N141" s="92"/>
      <c r="O141" s="92"/>
      <c r="P141" s="95"/>
      <c r="Q141" s="91"/>
      <c r="R141" s="92"/>
      <c r="S141" s="92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</row>
    <row r="142" customHeight="1" spans="1:35">
      <c r="A142" s="65"/>
      <c r="B142" s="65"/>
      <c r="C142" s="66"/>
      <c r="D142" s="67"/>
      <c r="E142" s="67"/>
      <c r="F142" s="68"/>
      <c r="G142" s="68"/>
      <c r="H142" s="69"/>
      <c r="I142" s="91"/>
      <c r="J142" s="91"/>
      <c r="K142" s="92"/>
      <c r="L142" s="93"/>
      <c r="M142" s="94"/>
      <c r="N142" s="92"/>
      <c r="O142" s="92"/>
      <c r="P142" s="95"/>
      <c r="Q142" s="91"/>
      <c r="R142" s="92"/>
      <c r="S142" s="92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</row>
    <row r="143" customHeight="1" spans="1:35">
      <c r="A143" s="65"/>
      <c r="B143" s="65"/>
      <c r="C143" s="66"/>
      <c r="D143" s="67"/>
      <c r="E143" s="67"/>
      <c r="F143" s="68"/>
      <c r="G143" s="68"/>
      <c r="H143" s="69"/>
      <c r="I143" s="91"/>
      <c r="J143" s="91"/>
      <c r="K143" s="92"/>
      <c r="L143" s="93"/>
      <c r="M143" s="94"/>
      <c r="N143" s="92"/>
      <c r="O143" s="92"/>
      <c r="P143" s="95"/>
      <c r="Q143" s="91"/>
      <c r="R143" s="92"/>
      <c r="S143" s="92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</row>
    <row r="144" customHeight="1" spans="1:35">
      <c r="A144" s="65"/>
      <c r="B144" s="65"/>
      <c r="C144" s="66"/>
      <c r="D144" s="67"/>
      <c r="E144" s="67"/>
      <c r="F144" s="68"/>
      <c r="G144" s="68"/>
      <c r="H144" s="69"/>
      <c r="I144" s="91"/>
      <c r="J144" s="91"/>
      <c r="K144" s="92"/>
      <c r="L144" s="93"/>
      <c r="M144" s="94"/>
      <c r="N144" s="92"/>
      <c r="O144" s="92"/>
      <c r="P144" s="95"/>
      <c r="Q144" s="91"/>
      <c r="R144" s="92"/>
      <c r="S144" s="92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</row>
    <row r="145" customHeight="1" spans="1:35">
      <c r="A145" s="65"/>
      <c r="B145" s="65"/>
      <c r="C145" s="66"/>
      <c r="D145" s="67"/>
      <c r="E145" s="67"/>
      <c r="F145" s="68"/>
      <c r="G145" s="68"/>
      <c r="H145" s="69"/>
      <c r="I145" s="91"/>
      <c r="J145" s="91"/>
      <c r="K145" s="92"/>
      <c r="L145" s="93"/>
      <c r="M145" s="94"/>
      <c r="N145" s="92"/>
      <c r="O145" s="92"/>
      <c r="P145" s="95"/>
      <c r="Q145" s="91"/>
      <c r="R145" s="92"/>
      <c r="S145" s="92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</row>
    <row r="146" customHeight="1" spans="1:35">
      <c r="A146" s="65"/>
      <c r="B146" s="65"/>
      <c r="C146" s="66"/>
      <c r="D146" s="67"/>
      <c r="E146" s="67"/>
      <c r="F146" s="68"/>
      <c r="G146" s="68"/>
      <c r="H146" s="69"/>
      <c r="I146" s="91"/>
      <c r="J146" s="91"/>
      <c r="K146" s="92"/>
      <c r="L146" s="93"/>
      <c r="M146" s="94"/>
      <c r="N146" s="92"/>
      <c r="O146" s="92"/>
      <c r="P146" s="95"/>
      <c r="Q146" s="91"/>
      <c r="R146" s="92"/>
      <c r="S146" s="92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</row>
    <row r="147" customHeight="1" spans="1:35">
      <c r="A147" s="65"/>
      <c r="B147" s="65"/>
      <c r="C147" s="66"/>
      <c r="D147" s="67"/>
      <c r="E147" s="67"/>
      <c r="F147" s="68"/>
      <c r="G147" s="68"/>
      <c r="H147" s="69"/>
      <c r="I147" s="91"/>
      <c r="J147" s="91"/>
      <c r="K147" s="92"/>
      <c r="L147" s="93"/>
      <c r="M147" s="94"/>
      <c r="N147" s="92"/>
      <c r="O147" s="92"/>
      <c r="P147" s="95"/>
      <c r="Q147" s="91"/>
      <c r="R147" s="92"/>
      <c r="S147" s="92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</row>
    <row r="148" customHeight="1" spans="1:35">
      <c r="A148" s="65"/>
      <c r="B148" s="65"/>
      <c r="C148" s="66"/>
      <c r="D148" s="67"/>
      <c r="E148" s="67"/>
      <c r="F148" s="68"/>
      <c r="G148" s="68"/>
      <c r="H148" s="69"/>
      <c r="I148" s="91"/>
      <c r="J148" s="91"/>
      <c r="K148" s="92"/>
      <c r="L148" s="93"/>
      <c r="M148" s="94"/>
      <c r="N148" s="92"/>
      <c r="O148" s="92"/>
      <c r="P148" s="95"/>
      <c r="Q148" s="91"/>
      <c r="R148" s="92"/>
      <c r="S148" s="92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</row>
    <row r="149" customHeight="1" spans="1:35">
      <c r="A149" s="65"/>
      <c r="B149" s="65"/>
      <c r="C149" s="66"/>
      <c r="D149" s="67"/>
      <c r="E149" s="67"/>
      <c r="F149" s="68"/>
      <c r="G149" s="68"/>
      <c r="H149" s="69"/>
      <c r="I149" s="91"/>
      <c r="J149" s="91"/>
      <c r="K149" s="92"/>
      <c r="L149" s="93"/>
      <c r="M149" s="94"/>
      <c r="N149" s="92"/>
      <c r="O149" s="92"/>
      <c r="P149" s="95"/>
      <c r="Q149" s="91"/>
      <c r="R149" s="92"/>
      <c r="S149" s="92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</row>
    <row r="150" customHeight="1" spans="1:35">
      <c r="A150" s="65"/>
      <c r="B150" s="65"/>
      <c r="C150" s="66"/>
      <c r="D150" s="67"/>
      <c r="E150" s="67"/>
      <c r="F150" s="68"/>
      <c r="G150" s="68"/>
      <c r="H150" s="69"/>
      <c r="I150" s="91"/>
      <c r="J150" s="91"/>
      <c r="K150" s="92"/>
      <c r="L150" s="93"/>
      <c r="M150" s="94"/>
      <c r="N150" s="92"/>
      <c r="O150" s="92"/>
      <c r="P150" s="95"/>
      <c r="Q150" s="91"/>
      <c r="R150" s="92"/>
      <c r="S150" s="92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</row>
    <row r="151" customHeight="1" spans="1:35">
      <c r="A151" s="65"/>
      <c r="B151" s="65"/>
      <c r="C151" s="66"/>
      <c r="D151" s="67"/>
      <c r="E151" s="67"/>
      <c r="F151" s="68"/>
      <c r="G151" s="68"/>
      <c r="H151" s="69"/>
      <c r="I151" s="91"/>
      <c r="J151" s="91"/>
      <c r="K151" s="92"/>
      <c r="L151" s="93"/>
      <c r="M151" s="94"/>
      <c r="N151" s="92"/>
      <c r="O151" s="92"/>
      <c r="P151" s="95"/>
      <c r="Q151" s="91"/>
      <c r="R151" s="92"/>
      <c r="S151" s="92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</row>
    <row r="152" customHeight="1" spans="1:35">
      <c r="A152" s="65"/>
      <c r="B152" s="65"/>
      <c r="C152" s="66"/>
      <c r="D152" s="67"/>
      <c r="E152" s="67"/>
      <c r="F152" s="68"/>
      <c r="G152" s="68"/>
      <c r="H152" s="69"/>
      <c r="I152" s="91"/>
      <c r="J152" s="91"/>
      <c r="K152" s="92"/>
      <c r="L152" s="93"/>
      <c r="M152" s="94"/>
      <c r="N152" s="92"/>
      <c r="O152" s="92"/>
      <c r="P152" s="95"/>
      <c r="Q152" s="91"/>
      <c r="R152" s="92"/>
      <c r="S152" s="92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</row>
    <row r="153" customHeight="1" spans="1:35">
      <c r="A153" s="65"/>
      <c r="B153" s="65"/>
      <c r="C153" s="66"/>
      <c r="D153" s="67"/>
      <c r="E153" s="67"/>
      <c r="F153" s="68"/>
      <c r="G153" s="68"/>
      <c r="H153" s="69"/>
      <c r="I153" s="91"/>
      <c r="J153" s="91"/>
      <c r="K153" s="92"/>
      <c r="L153" s="93"/>
      <c r="M153" s="94"/>
      <c r="N153" s="92"/>
      <c r="O153" s="92"/>
      <c r="P153" s="95"/>
      <c r="Q153" s="91"/>
      <c r="R153" s="92"/>
      <c r="S153" s="92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</row>
    <row r="154" customHeight="1" spans="1:35">
      <c r="A154" s="65"/>
      <c r="B154" s="65"/>
      <c r="C154" s="66"/>
      <c r="D154" s="67"/>
      <c r="E154" s="67"/>
      <c r="F154" s="68"/>
      <c r="G154" s="68"/>
      <c r="H154" s="69"/>
      <c r="I154" s="91"/>
      <c r="J154" s="91"/>
      <c r="K154" s="92"/>
      <c r="L154" s="93"/>
      <c r="M154" s="94"/>
      <c r="N154" s="92"/>
      <c r="O154" s="92"/>
      <c r="P154" s="95"/>
      <c r="Q154" s="91"/>
      <c r="R154" s="92"/>
      <c r="S154" s="92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</row>
    <row r="155" customHeight="1" spans="1:35">
      <c r="A155" s="65"/>
      <c r="B155" s="65"/>
      <c r="C155" s="66"/>
      <c r="D155" s="67"/>
      <c r="E155" s="67"/>
      <c r="F155" s="68"/>
      <c r="G155" s="68"/>
      <c r="H155" s="69"/>
      <c r="I155" s="91"/>
      <c r="J155" s="91"/>
      <c r="K155" s="92"/>
      <c r="L155" s="93"/>
      <c r="M155" s="94"/>
      <c r="N155" s="92"/>
      <c r="O155" s="92"/>
      <c r="P155" s="95"/>
      <c r="Q155" s="91"/>
      <c r="R155" s="92"/>
      <c r="S155" s="92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</row>
    <row r="156" customHeight="1" spans="1:35">
      <c r="A156" s="65"/>
      <c r="B156" s="65"/>
      <c r="C156" s="66"/>
      <c r="D156" s="67"/>
      <c r="E156" s="67"/>
      <c r="F156" s="68"/>
      <c r="G156" s="68"/>
      <c r="H156" s="69"/>
      <c r="I156" s="91"/>
      <c r="J156" s="91"/>
      <c r="K156" s="92"/>
      <c r="L156" s="93"/>
      <c r="M156" s="94"/>
      <c r="N156" s="92"/>
      <c r="O156" s="92"/>
      <c r="P156" s="95"/>
      <c r="Q156" s="91"/>
      <c r="R156" s="92"/>
      <c r="S156" s="92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</row>
    <row r="157" customHeight="1" spans="1:35">
      <c r="A157" s="65"/>
      <c r="B157" s="65"/>
      <c r="C157" s="66"/>
      <c r="D157" s="67"/>
      <c r="E157" s="67"/>
      <c r="F157" s="68"/>
      <c r="G157" s="68"/>
      <c r="H157" s="69"/>
      <c r="I157" s="91"/>
      <c r="J157" s="91"/>
      <c r="K157" s="92"/>
      <c r="L157" s="93"/>
      <c r="M157" s="94"/>
      <c r="N157" s="92"/>
      <c r="O157" s="92"/>
      <c r="P157" s="95"/>
      <c r="Q157" s="91"/>
      <c r="R157" s="92"/>
      <c r="S157" s="92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</row>
    <row r="158" customHeight="1" spans="1:35">
      <c r="A158" s="65"/>
      <c r="B158" s="65"/>
      <c r="C158" s="66"/>
      <c r="D158" s="67"/>
      <c r="E158" s="67"/>
      <c r="F158" s="68"/>
      <c r="G158" s="68"/>
      <c r="H158" s="69"/>
      <c r="I158" s="91"/>
      <c r="J158" s="91"/>
      <c r="K158" s="92"/>
      <c r="L158" s="93"/>
      <c r="M158" s="94"/>
      <c r="N158" s="92"/>
      <c r="O158" s="92"/>
      <c r="P158" s="95"/>
      <c r="Q158" s="91"/>
      <c r="R158" s="92"/>
      <c r="S158" s="92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</row>
    <row r="159" customHeight="1" spans="1:35">
      <c r="A159" s="65"/>
      <c r="B159" s="65"/>
      <c r="C159" s="66"/>
      <c r="D159" s="67"/>
      <c r="E159" s="67"/>
      <c r="F159" s="68"/>
      <c r="G159" s="68"/>
      <c r="H159" s="69"/>
      <c r="I159" s="91"/>
      <c r="J159" s="91"/>
      <c r="K159" s="92"/>
      <c r="L159" s="93"/>
      <c r="M159" s="94"/>
      <c r="N159" s="92"/>
      <c r="O159" s="92"/>
      <c r="P159" s="95"/>
      <c r="Q159" s="91"/>
      <c r="R159" s="92"/>
      <c r="S159" s="92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</row>
    <row r="160" customHeight="1" spans="1:35">
      <c r="A160" s="65"/>
      <c r="B160" s="65"/>
      <c r="C160" s="66"/>
      <c r="D160" s="67"/>
      <c r="E160" s="67"/>
      <c r="F160" s="68"/>
      <c r="G160" s="68"/>
      <c r="H160" s="69"/>
      <c r="I160" s="91"/>
      <c r="J160" s="91"/>
      <c r="K160" s="92"/>
      <c r="L160" s="93"/>
      <c r="M160" s="94"/>
      <c r="N160" s="92"/>
      <c r="O160" s="92"/>
      <c r="P160" s="95"/>
      <c r="Q160" s="91"/>
      <c r="R160" s="92"/>
      <c r="S160" s="92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</row>
    <row r="161" customHeight="1" spans="1:35">
      <c r="A161" s="65"/>
      <c r="B161" s="65"/>
      <c r="C161" s="66"/>
      <c r="D161" s="67"/>
      <c r="E161" s="67"/>
      <c r="F161" s="68"/>
      <c r="G161" s="68"/>
      <c r="H161" s="69"/>
      <c r="I161" s="91"/>
      <c r="J161" s="91"/>
      <c r="K161" s="92"/>
      <c r="L161" s="93"/>
      <c r="M161" s="94"/>
      <c r="N161" s="92"/>
      <c r="O161" s="92"/>
      <c r="P161" s="95"/>
      <c r="Q161" s="91"/>
      <c r="R161" s="92"/>
      <c r="S161" s="92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</row>
    <row r="162" customHeight="1" spans="1:35">
      <c r="A162" s="65"/>
      <c r="B162" s="65"/>
      <c r="C162" s="66"/>
      <c r="D162" s="67"/>
      <c r="E162" s="67"/>
      <c r="F162" s="68"/>
      <c r="G162" s="68"/>
      <c r="H162" s="69"/>
      <c r="I162" s="91"/>
      <c r="J162" s="91"/>
      <c r="K162" s="92"/>
      <c r="L162" s="93"/>
      <c r="M162" s="94"/>
      <c r="N162" s="92"/>
      <c r="O162" s="92"/>
      <c r="P162" s="95"/>
      <c r="Q162" s="91"/>
      <c r="R162" s="92"/>
      <c r="S162" s="92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</row>
    <row r="163" customHeight="1" spans="1:35">
      <c r="A163" s="65"/>
      <c r="B163" s="65"/>
      <c r="C163" s="66"/>
      <c r="D163" s="67"/>
      <c r="E163" s="67"/>
      <c r="F163" s="68"/>
      <c r="G163" s="68"/>
      <c r="H163" s="69"/>
      <c r="I163" s="91"/>
      <c r="J163" s="91"/>
      <c r="K163" s="92"/>
      <c r="L163" s="93"/>
      <c r="M163" s="94"/>
      <c r="N163" s="92"/>
      <c r="O163" s="92"/>
      <c r="P163" s="95"/>
      <c r="Q163" s="91"/>
      <c r="R163" s="92"/>
      <c r="S163" s="92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</row>
    <row r="164" customHeight="1" spans="1:35">
      <c r="A164" s="65"/>
      <c r="B164" s="65"/>
      <c r="C164" s="66"/>
      <c r="D164" s="67"/>
      <c r="E164" s="67"/>
      <c r="F164" s="68"/>
      <c r="G164" s="68"/>
      <c r="H164" s="69"/>
      <c r="I164" s="91"/>
      <c r="J164" s="91"/>
      <c r="K164" s="92"/>
      <c r="L164" s="93"/>
      <c r="M164" s="94"/>
      <c r="N164" s="92"/>
      <c r="O164" s="92"/>
      <c r="P164" s="95"/>
      <c r="Q164" s="91"/>
      <c r="R164" s="92"/>
      <c r="S164" s="92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</row>
    <row r="165" customHeight="1" spans="1:35">
      <c r="A165" s="65"/>
      <c r="B165" s="65"/>
      <c r="C165" s="66"/>
      <c r="D165" s="67"/>
      <c r="E165" s="67"/>
      <c r="F165" s="68"/>
      <c r="G165" s="68"/>
      <c r="H165" s="69"/>
      <c r="I165" s="91"/>
      <c r="J165" s="91"/>
      <c r="K165" s="92"/>
      <c r="L165" s="93"/>
      <c r="M165" s="94"/>
      <c r="N165" s="92"/>
      <c r="O165" s="92"/>
      <c r="P165" s="95"/>
      <c r="Q165" s="91"/>
      <c r="R165" s="92"/>
      <c r="S165" s="92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</row>
    <row r="166" customHeight="1" spans="1:35">
      <c r="A166" s="65"/>
      <c r="B166" s="65"/>
      <c r="C166" s="66"/>
      <c r="D166" s="67"/>
      <c r="E166" s="67"/>
      <c r="F166" s="68"/>
      <c r="G166" s="68"/>
      <c r="H166" s="69"/>
      <c r="I166" s="91"/>
      <c r="J166" s="91"/>
      <c r="K166" s="92"/>
      <c r="L166" s="93"/>
      <c r="M166" s="94"/>
      <c r="N166" s="92"/>
      <c r="O166" s="92"/>
      <c r="P166" s="95"/>
      <c r="Q166" s="91"/>
      <c r="R166" s="92"/>
      <c r="S166" s="92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</row>
    <row r="167" customHeight="1" spans="1:35">
      <c r="A167" s="65"/>
      <c r="B167" s="65"/>
      <c r="C167" s="66"/>
      <c r="D167" s="67"/>
      <c r="E167" s="67"/>
      <c r="F167" s="68"/>
      <c r="G167" s="68"/>
      <c r="H167" s="69"/>
      <c r="I167" s="91"/>
      <c r="J167" s="91"/>
      <c r="K167" s="92"/>
      <c r="L167" s="93"/>
      <c r="M167" s="94"/>
      <c r="N167" s="92"/>
      <c r="O167" s="92"/>
      <c r="P167" s="95"/>
      <c r="Q167" s="91"/>
      <c r="R167" s="92"/>
      <c r="S167" s="92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</row>
    <row r="168" customHeight="1" spans="1:35">
      <c r="A168" s="65"/>
      <c r="B168" s="65"/>
      <c r="C168" s="66"/>
      <c r="D168" s="67"/>
      <c r="E168" s="67"/>
      <c r="F168" s="68"/>
      <c r="G168" s="68"/>
      <c r="H168" s="69"/>
      <c r="I168" s="91"/>
      <c r="J168" s="91"/>
      <c r="K168" s="92"/>
      <c r="L168" s="93"/>
      <c r="M168" s="94"/>
      <c r="N168" s="92"/>
      <c r="O168" s="92"/>
      <c r="P168" s="95"/>
      <c r="Q168" s="91"/>
      <c r="R168" s="92"/>
      <c r="S168" s="92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</row>
    <row r="169" customHeight="1" spans="1:35">
      <c r="A169" s="65"/>
      <c r="B169" s="65"/>
      <c r="C169" s="66"/>
      <c r="D169" s="67"/>
      <c r="E169" s="67"/>
      <c r="F169" s="68"/>
      <c r="G169" s="68"/>
      <c r="H169" s="69"/>
      <c r="I169" s="91"/>
      <c r="J169" s="91"/>
      <c r="K169" s="92"/>
      <c r="L169" s="93"/>
      <c r="M169" s="94"/>
      <c r="N169" s="92"/>
      <c r="O169" s="92"/>
      <c r="P169" s="95"/>
      <c r="Q169" s="91"/>
      <c r="R169" s="92"/>
      <c r="S169" s="92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</row>
    <row r="170" customHeight="1" spans="1:35">
      <c r="A170" s="65"/>
      <c r="B170" s="65"/>
      <c r="C170" s="66"/>
      <c r="D170" s="67"/>
      <c r="E170" s="67"/>
      <c r="F170" s="68"/>
      <c r="G170" s="68"/>
      <c r="H170" s="69"/>
      <c r="I170" s="91"/>
      <c r="J170" s="91"/>
      <c r="K170" s="92"/>
      <c r="L170" s="93"/>
      <c r="M170" s="94"/>
      <c r="N170" s="92"/>
      <c r="O170" s="92"/>
      <c r="P170" s="95"/>
      <c r="Q170" s="91"/>
      <c r="R170" s="92"/>
      <c r="S170" s="92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</row>
    <row r="171" customHeight="1" spans="1:35">
      <c r="A171" s="65"/>
      <c r="B171" s="65"/>
      <c r="C171" s="66"/>
      <c r="D171" s="67"/>
      <c r="E171" s="67"/>
      <c r="F171" s="68"/>
      <c r="G171" s="68"/>
      <c r="H171" s="69"/>
      <c r="I171" s="91"/>
      <c r="J171" s="91"/>
      <c r="K171" s="92"/>
      <c r="L171" s="93"/>
      <c r="M171" s="94"/>
      <c r="N171" s="92"/>
      <c r="O171" s="92"/>
      <c r="P171" s="95"/>
      <c r="Q171" s="91"/>
      <c r="R171" s="92"/>
      <c r="S171" s="92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</row>
    <row r="172" customHeight="1" spans="1:35">
      <c r="A172" s="65"/>
      <c r="B172" s="65"/>
      <c r="C172" s="66"/>
      <c r="D172" s="67"/>
      <c r="E172" s="67"/>
      <c r="F172" s="68"/>
      <c r="G172" s="68"/>
      <c r="H172" s="69"/>
      <c r="I172" s="91"/>
      <c r="J172" s="91"/>
      <c r="K172" s="92"/>
      <c r="L172" s="93"/>
      <c r="M172" s="94"/>
      <c r="N172" s="92"/>
      <c r="O172" s="92"/>
      <c r="P172" s="95"/>
      <c r="Q172" s="91"/>
      <c r="R172" s="92"/>
      <c r="S172" s="92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</row>
    <row r="173" customHeight="1" spans="1:35">
      <c r="A173" s="65"/>
      <c r="B173" s="65"/>
      <c r="C173" s="66"/>
      <c r="D173" s="67"/>
      <c r="E173" s="67"/>
      <c r="F173" s="68"/>
      <c r="G173" s="68"/>
      <c r="H173" s="69"/>
      <c r="I173" s="91"/>
      <c r="J173" s="91"/>
      <c r="K173" s="92"/>
      <c r="L173" s="93"/>
      <c r="M173" s="94"/>
      <c r="N173" s="92"/>
      <c r="O173" s="92"/>
      <c r="P173" s="95"/>
      <c r="Q173" s="91"/>
      <c r="R173" s="92"/>
      <c r="S173" s="92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</row>
    <row r="174" customHeight="1" spans="1:35">
      <c r="A174" s="65"/>
      <c r="B174" s="65"/>
      <c r="C174" s="66"/>
      <c r="D174" s="67"/>
      <c r="E174" s="67"/>
      <c r="F174" s="68"/>
      <c r="G174" s="68"/>
      <c r="H174" s="69"/>
      <c r="I174" s="91"/>
      <c r="J174" s="91"/>
      <c r="K174" s="92"/>
      <c r="L174" s="93"/>
      <c r="M174" s="94"/>
      <c r="N174" s="92"/>
      <c r="O174" s="92"/>
      <c r="P174" s="95"/>
      <c r="Q174" s="91"/>
      <c r="R174" s="92"/>
      <c r="S174" s="92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</row>
    <row r="175" customHeight="1" spans="1:35">
      <c r="A175" s="65"/>
      <c r="B175" s="65"/>
      <c r="C175" s="66"/>
      <c r="D175" s="67"/>
      <c r="E175" s="67"/>
      <c r="F175" s="68"/>
      <c r="G175" s="68"/>
      <c r="H175" s="69"/>
      <c r="I175" s="91"/>
      <c r="J175" s="91"/>
      <c r="K175" s="92"/>
      <c r="L175" s="93"/>
      <c r="M175" s="94"/>
      <c r="N175" s="92"/>
      <c r="O175" s="92"/>
      <c r="P175" s="95"/>
      <c r="Q175" s="91"/>
      <c r="R175" s="92"/>
      <c r="S175" s="92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</row>
    <row r="176" customHeight="1" spans="1:35">
      <c r="A176" s="65"/>
      <c r="B176" s="65"/>
      <c r="C176" s="66"/>
      <c r="D176" s="67"/>
      <c r="E176" s="67"/>
      <c r="F176" s="68"/>
      <c r="G176" s="68"/>
      <c r="H176" s="69"/>
      <c r="I176" s="91"/>
      <c r="J176" s="91"/>
      <c r="K176" s="92"/>
      <c r="L176" s="93"/>
      <c r="M176" s="94"/>
      <c r="N176" s="92"/>
      <c r="O176" s="92"/>
      <c r="P176" s="95"/>
      <c r="Q176" s="91"/>
      <c r="R176" s="92"/>
      <c r="S176" s="92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</row>
    <row r="177" customHeight="1" spans="1:35">
      <c r="A177" s="65"/>
      <c r="B177" s="65"/>
      <c r="C177" s="66"/>
      <c r="D177" s="67"/>
      <c r="E177" s="67"/>
      <c r="F177" s="68"/>
      <c r="G177" s="68"/>
      <c r="H177" s="69"/>
      <c r="I177" s="91"/>
      <c r="J177" s="91"/>
      <c r="K177" s="92"/>
      <c r="L177" s="93"/>
      <c r="M177" s="94"/>
      <c r="N177" s="92"/>
      <c r="O177" s="92"/>
      <c r="P177" s="95"/>
      <c r="Q177" s="91"/>
      <c r="R177" s="92"/>
      <c r="S177" s="92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</row>
    <row r="178" customHeight="1" spans="1:35">
      <c r="A178" s="65"/>
      <c r="B178" s="65"/>
      <c r="C178" s="66"/>
      <c r="D178" s="67"/>
      <c r="E178" s="67"/>
      <c r="F178" s="68"/>
      <c r="G178" s="68"/>
      <c r="H178" s="69"/>
      <c r="I178" s="91"/>
      <c r="J178" s="91"/>
      <c r="K178" s="92"/>
      <c r="L178" s="93"/>
      <c r="M178" s="94"/>
      <c r="N178" s="92"/>
      <c r="O178" s="92"/>
      <c r="P178" s="95"/>
      <c r="Q178" s="91"/>
      <c r="R178" s="92"/>
      <c r="S178" s="92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</row>
    <row r="179" customHeight="1" spans="1:35">
      <c r="A179" s="65"/>
      <c r="B179" s="65"/>
      <c r="C179" s="66"/>
      <c r="D179" s="67"/>
      <c r="E179" s="67"/>
      <c r="F179" s="68"/>
      <c r="G179" s="68"/>
      <c r="H179" s="69"/>
      <c r="I179" s="91"/>
      <c r="J179" s="91"/>
      <c r="K179" s="92"/>
      <c r="L179" s="93"/>
      <c r="M179" s="94"/>
      <c r="N179" s="92"/>
      <c r="O179" s="92"/>
      <c r="P179" s="95"/>
      <c r="Q179" s="91"/>
      <c r="R179" s="92"/>
      <c r="S179" s="92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</row>
    <row r="180" customHeight="1" spans="1:35">
      <c r="A180" s="65"/>
      <c r="B180" s="65"/>
      <c r="C180" s="66"/>
      <c r="D180" s="67"/>
      <c r="E180" s="67"/>
      <c r="F180" s="68"/>
      <c r="G180" s="68"/>
      <c r="H180" s="69"/>
      <c r="I180" s="91"/>
      <c r="J180" s="91"/>
      <c r="K180" s="92"/>
      <c r="L180" s="93"/>
      <c r="M180" s="94"/>
      <c r="N180" s="92"/>
      <c r="O180" s="92"/>
      <c r="P180" s="95"/>
      <c r="Q180" s="91"/>
      <c r="R180" s="92"/>
      <c r="S180" s="92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</row>
    <row r="181" customHeight="1" spans="1:35">
      <c r="A181" s="65"/>
      <c r="B181" s="65"/>
      <c r="C181" s="66"/>
      <c r="D181" s="67"/>
      <c r="E181" s="67"/>
      <c r="F181" s="68"/>
      <c r="G181" s="68"/>
      <c r="H181" s="69"/>
      <c r="I181" s="91"/>
      <c r="J181" s="91"/>
      <c r="K181" s="92"/>
      <c r="L181" s="93"/>
      <c r="M181" s="94"/>
      <c r="N181" s="92"/>
      <c r="O181" s="92"/>
      <c r="P181" s="95"/>
      <c r="Q181" s="91"/>
      <c r="R181" s="92"/>
      <c r="S181" s="92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</row>
    <row r="182" customHeight="1" spans="1:35">
      <c r="A182" s="65"/>
      <c r="B182" s="65"/>
      <c r="C182" s="66"/>
      <c r="D182" s="67"/>
      <c r="E182" s="67"/>
      <c r="F182" s="68"/>
      <c r="G182" s="68"/>
      <c r="H182" s="69"/>
      <c r="I182" s="91"/>
      <c r="J182" s="91"/>
      <c r="K182" s="92"/>
      <c r="L182" s="93"/>
      <c r="M182" s="94"/>
      <c r="N182" s="92"/>
      <c r="O182" s="92"/>
      <c r="P182" s="95"/>
      <c r="Q182" s="91"/>
      <c r="R182" s="92"/>
      <c r="S182" s="92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</row>
    <row r="183" customHeight="1" spans="1:35">
      <c r="A183" s="65"/>
      <c r="B183" s="65"/>
      <c r="C183" s="66"/>
      <c r="D183" s="67"/>
      <c r="E183" s="67"/>
      <c r="F183" s="68"/>
      <c r="G183" s="68"/>
      <c r="H183" s="69"/>
      <c r="I183" s="91"/>
      <c r="J183" s="91"/>
      <c r="K183" s="92"/>
      <c r="L183" s="93"/>
      <c r="M183" s="94"/>
      <c r="N183" s="92"/>
      <c r="O183" s="92"/>
      <c r="P183" s="95"/>
      <c r="Q183" s="91"/>
      <c r="R183" s="92"/>
      <c r="S183" s="92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</row>
    <row r="184" customHeight="1" spans="1:35">
      <c r="A184" s="65"/>
      <c r="B184" s="65"/>
      <c r="C184" s="66"/>
      <c r="D184" s="67"/>
      <c r="E184" s="67"/>
      <c r="F184" s="68"/>
      <c r="G184" s="68"/>
      <c r="H184" s="69"/>
      <c r="I184" s="91"/>
      <c r="J184" s="91"/>
      <c r="K184" s="92"/>
      <c r="L184" s="93"/>
      <c r="M184" s="94"/>
      <c r="N184" s="92"/>
      <c r="O184" s="92"/>
      <c r="P184" s="95"/>
      <c r="Q184" s="91"/>
      <c r="R184" s="92"/>
      <c r="S184" s="92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</row>
    <row r="185" customHeight="1" spans="1:35">
      <c r="A185" s="65"/>
      <c r="B185" s="65"/>
      <c r="C185" s="66"/>
      <c r="D185" s="67"/>
      <c r="E185" s="67"/>
      <c r="F185" s="68"/>
      <c r="G185" s="68"/>
      <c r="H185" s="69"/>
      <c r="I185" s="91"/>
      <c r="J185" s="91"/>
      <c r="K185" s="92"/>
      <c r="L185" s="93"/>
      <c r="M185" s="94"/>
      <c r="N185" s="92"/>
      <c r="O185" s="92"/>
      <c r="P185" s="95"/>
      <c r="Q185" s="91"/>
      <c r="R185" s="92"/>
      <c r="S185" s="92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</row>
    <row r="186" customHeight="1" spans="1:35">
      <c r="A186" s="65"/>
      <c r="B186" s="65"/>
      <c r="C186" s="66"/>
      <c r="D186" s="67"/>
      <c r="E186" s="67"/>
      <c r="F186" s="68"/>
      <c r="G186" s="68"/>
      <c r="H186" s="69"/>
      <c r="I186" s="91"/>
      <c r="J186" s="91"/>
      <c r="K186" s="92"/>
      <c r="L186" s="93"/>
      <c r="M186" s="94"/>
      <c r="N186" s="92"/>
      <c r="O186" s="92"/>
      <c r="P186" s="95"/>
      <c r="Q186" s="91"/>
      <c r="R186" s="92"/>
      <c r="S186" s="92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</row>
    <row r="187" customHeight="1" spans="1:35">
      <c r="A187" s="65"/>
      <c r="B187" s="65"/>
      <c r="C187" s="66"/>
      <c r="D187" s="67"/>
      <c r="E187" s="67"/>
      <c r="F187" s="68"/>
      <c r="G187" s="68"/>
      <c r="H187" s="69"/>
      <c r="I187" s="91"/>
      <c r="J187" s="91"/>
      <c r="K187" s="92"/>
      <c r="L187" s="93"/>
      <c r="M187" s="94"/>
      <c r="N187" s="92"/>
      <c r="O187" s="92"/>
      <c r="P187" s="95"/>
      <c r="Q187" s="91"/>
      <c r="R187" s="92"/>
      <c r="S187" s="92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</row>
    <row r="188" customHeight="1" spans="1:35">
      <c r="A188" s="65"/>
      <c r="B188" s="65"/>
      <c r="C188" s="66"/>
      <c r="D188" s="67"/>
      <c r="E188" s="67"/>
      <c r="F188" s="68"/>
      <c r="G188" s="68"/>
      <c r="H188" s="69"/>
      <c r="I188" s="91"/>
      <c r="J188" s="91"/>
      <c r="K188" s="92"/>
      <c r="L188" s="93"/>
      <c r="M188" s="94"/>
      <c r="N188" s="92"/>
      <c r="O188" s="92"/>
      <c r="P188" s="95"/>
      <c r="Q188" s="91"/>
      <c r="R188" s="92"/>
      <c r="S188" s="92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</row>
    <row r="189" customHeight="1" spans="1:35">
      <c r="A189" s="65"/>
      <c r="B189" s="65"/>
      <c r="C189" s="66"/>
      <c r="D189" s="67"/>
      <c r="E189" s="67"/>
      <c r="F189" s="68"/>
      <c r="G189" s="68"/>
      <c r="H189" s="69"/>
      <c r="I189" s="91"/>
      <c r="J189" s="91"/>
      <c r="K189" s="92"/>
      <c r="L189" s="93"/>
      <c r="M189" s="94"/>
      <c r="N189" s="92"/>
      <c r="O189" s="92"/>
      <c r="P189" s="95"/>
      <c r="Q189" s="91"/>
      <c r="R189" s="92"/>
      <c r="S189" s="92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</row>
    <row r="190" customHeight="1" spans="1:35">
      <c r="A190" s="65"/>
      <c r="B190" s="65"/>
      <c r="C190" s="66"/>
      <c r="D190" s="67"/>
      <c r="E190" s="67"/>
      <c r="F190" s="68"/>
      <c r="G190" s="68"/>
      <c r="H190" s="69"/>
      <c r="I190" s="91"/>
      <c r="J190" s="91"/>
      <c r="K190" s="92"/>
      <c r="L190" s="93"/>
      <c r="M190" s="94"/>
      <c r="N190" s="92"/>
      <c r="O190" s="92"/>
      <c r="P190" s="95"/>
      <c r="Q190" s="91"/>
      <c r="R190" s="92"/>
      <c r="S190" s="92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</row>
    <row r="191" customHeight="1" spans="1:35">
      <c r="A191" s="65"/>
      <c r="B191" s="65"/>
      <c r="C191" s="66"/>
      <c r="D191" s="67"/>
      <c r="E191" s="67"/>
      <c r="F191" s="68"/>
      <c r="G191" s="68"/>
      <c r="H191" s="69"/>
      <c r="I191" s="91"/>
      <c r="J191" s="91"/>
      <c r="K191" s="92"/>
      <c r="L191" s="93"/>
      <c r="M191" s="94"/>
      <c r="N191" s="92"/>
      <c r="O191" s="92"/>
      <c r="P191" s="95"/>
      <c r="Q191" s="91"/>
      <c r="R191" s="92"/>
      <c r="S191" s="92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</row>
    <row r="192" customHeight="1" spans="1:35">
      <c r="A192" s="65"/>
      <c r="B192" s="65"/>
      <c r="C192" s="66"/>
      <c r="D192" s="67"/>
      <c r="E192" s="67"/>
      <c r="F192" s="68"/>
      <c r="G192" s="68"/>
      <c r="H192" s="69"/>
      <c r="I192" s="91"/>
      <c r="J192" s="91"/>
      <c r="K192" s="92"/>
      <c r="L192" s="93"/>
      <c r="M192" s="94"/>
      <c r="N192" s="92"/>
      <c r="O192" s="92"/>
      <c r="P192" s="95"/>
      <c r="Q192" s="91"/>
      <c r="R192" s="92"/>
      <c r="S192" s="92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</row>
    <row r="193" customHeight="1" spans="1:35">
      <c r="A193" s="65"/>
      <c r="B193" s="65"/>
      <c r="C193" s="66"/>
      <c r="D193" s="67"/>
      <c r="E193" s="67"/>
      <c r="F193" s="68"/>
      <c r="G193" s="68"/>
      <c r="H193" s="69"/>
      <c r="I193" s="91"/>
      <c r="J193" s="91"/>
      <c r="K193" s="92"/>
      <c r="L193" s="93"/>
      <c r="M193" s="94"/>
      <c r="N193" s="92"/>
      <c r="O193" s="92"/>
      <c r="P193" s="95"/>
      <c r="Q193" s="91"/>
      <c r="R193" s="92"/>
      <c r="S193" s="92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</row>
    <row r="194" customHeight="1" spans="1:35">
      <c r="A194" s="65"/>
      <c r="B194" s="65"/>
      <c r="C194" s="66"/>
      <c r="D194" s="67"/>
      <c r="E194" s="67"/>
      <c r="F194" s="68"/>
      <c r="G194" s="68"/>
      <c r="H194" s="69"/>
      <c r="I194" s="91"/>
      <c r="J194" s="91"/>
      <c r="K194" s="92"/>
      <c r="L194" s="93"/>
      <c r="M194" s="94"/>
      <c r="N194" s="92"/>
      <c r="O194" s="92"/>
      <c r="P194" s="95"/>
      <c r="Q194" s="91"/>
      <c r="R194" s="92"/>
      <c r="S194" s="92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</row>
    <row r="195" customHeight="1" spans="1:35">
      <c r="A195" s="65"/>
      <c r="B195" s="65"/>
      <c r="C195" s="66"/>
      <c r="D195" s="67"/>
      <c r="E195" s="67"/>
      <c r="F195" s="68"/>
      <c r="G195" s="68"/>
      <c r="H195" s="69"/>
      <c r="I195" s="91"/>
      <c r="J195" s="91"/>
      <c r="K195" s="92"/>
      <c r="L195" s="93"/>
      <c r="M195" s="94"/>
      <c r="N195" s="92"/>
      <c r="O195" s="92"/>
      <c r="P195" s="95"/>
      <c r="Q195" s="91"/>
      <c r="R195" s="92"/>
      <c r="S195" s="92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</row>
    <row r="196" customHeight="1" spans="1:35">
      <c r="A196" s="65"/>
      <c r="B196" s="65"/>
      <c r="C196" s="66"/>
      <c r="D196" s="67"/>
      <c r="E196" s="67"/>
      <c r="F196" s="68"/>
      <c r="G196" s="68"/>
      <c r="H196" s="69"/>
      <c r="I196" s="91"/>
      <c r="J196" s="91"/>
      <c r="K196" s="92"/>
      <c r="L196" s="93"/>
      <c r="M196" s="94"/>
      <c r="N196" s="92"/>
      <c r="O196" s="92"/>
      <c r="P196" s="95"/>
      <c r="Q196" s="91"/>
      <c r="R196" s="92"/>
      <c r="S196" s="92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</row>
    <row r="197" customHeight="1" spans="1:35">
      <c r="A197" s="65"/>
      <c r="B197" s="65"/>
      <c r="C197" s="66"/>
      <c r="D197" s="67"/>
      <c r="E197" s="67"/>
      <c r="F197" s="68"/>
      <c r="G197" s="68"/>
      <c r="H197" s="69"/>
      <c r="I197" s="91"/>
      <c r="J197" s="91"/>
      <c r="K197" s="92"/>
      <c r="L197" s="93"/>
      <c r="M197" s="94"/>
      <c r="N197" s="92"/>
      <c r="O197" s="92"/>
      <c r="P197" s="95"/>
      <c r="Q197" s="91"/>
      <c r="R197" s="92"/>
      <c r="S197" s="92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</row>
    <row r="198" customHeight="1" spans="1:35">
      <c r="A198" s="65"/>
      <c r="B198" s="65"/>
      <c r="C198" s="66"/>
      <c r="D198" s="67"/>
      <c r="E198" s="67"/>
      <c r="F198" s="68"/>
      <c r="G198" s="68"/>
      <c r="H198" s="69"/>
      <c r="I198" s="91"/>
      <c r="J198" s="91"/>
      <c r="K198" s="92"/>
      <c r="L198" s="93"/>
      <c r="M198" s="94"/>
      <c r="N198" s="92"/>
      <c r="O198" s="92"/>
      <c r="P198" s="95"/>
      <c r="Q198" s="91"/>
      <c r="R198" s="92"/>
      <c r="S198" s="92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</row>
    <row r="199" customHeight="1" spans="1:35">
      <c r="A199" s="65"/>
      <c r="B199" s="65"/>
      <c r="C199" s="66"/>
      <c r="D199" s="67"/>
      <c r="E199" s="67"/>
      <c r="F199" s="68"/>
      <c r="G199" s="68"/>
      <c r="H199" s="69"/>
      <c r="I199" s="91"/>
      <c r="J199" s="91"/>
      <c r="K199" s="92"/>
      <c r="L199" s="93"/>
      <c r="M199" s="94"/>
      <c r="N199" s="92"/>
      <c r="O199" s="92"/>
      <c r="P199" s="95"/>
      <c r="Q199" s="91"/>
      <c r="R199" s="92"/>
      <c r="S199" s="92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</row>
    <row r="200" customHeight="1" spans="1:35">
      <c r="A200" s="65"/>
      <c r="B200" s="65"/>
      <c r="C200" s="66"/>
      <c r="D200" s="67"/>
      <c r="E200" s="67"/>
      <c r="F200" s="68"/>
      <c r="G200" s="68"/>
      <c r="H200" s="69"/>
      <c r="I200" s="91"/>
      <c r="J200" s="91"/>
      <c r="K200" s="92"/>
      <c r="L200" s="93"/>
      <c r="M200" s="94"/>
      <c r="N200" s="92"/>
      <c r="O200" s="92"/>
      <c r="P200" s="95"/>
      <c r="Q200" s="91"/>
      <c r="R200" s="92"/>
      <c r="S200" s="92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</row>
  </sheetData>
  <mergeCells count="15">
    <mergeCell ref="A2:A5"/>
    <mergeCell ref="A7:A8"/>
    <mergeCell ref="A9:A12"/>
    <mergeCell ref="A13:A14"/>
    <mergeCell ref="A17:A21"/>
    <mergeCell ref="A22:A28"/>
    <mergeCell ref="A29:A30"/>
    <mergeCell ref="B2:B5"/>
    <mergeCell ref="B7:B8"/>
    <mergeCell ref="B9:B12"/>
    <mergeCell ref="B13:B14"/>
    <mergeCell ref="B17:B21"/>
    <mergeCell ref="B22:B28"/>
    <mergeCell ref="B29:B30"/>
    <mergeCell ref="R2:R35"/>
  </mergeCells>
  <conditionalFormatting sqref="L15:M15">
    <cfRule type="containsText" priority="3" operator="between" text="是否应季">
      <formula>NOT(ISERROR(SEARCH("是否应季",L15)))</formula>
    </cfRule>
  </conditionalFormatting>
  <conditionalFormatting sqref="H31:H35">
    <cfRule type="containsText" priority="1" operator="between" text="是否应季">
      <formula>NOT(ISERROR(SEARCH("是否应季",H31)))</formula>
    </cfRule>
  </conditionalFormatting>
  <conditionalFormatting sqref="F2:F30 H2:H30">
    <cfRule type="containsText" priority="4" operator="between" text="是否应季">
      <formula>NOT(ISERROR(SEARCH("是否应季",F2)))</formula>
    </cfRule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"/>
  <sheetViews>
    <sheetView zoomScaleSheetLayoutView="60" workbookViewId="0">
      <selection activeCell="A1" sqref="A1"/>
    </sheetView>
  </sheetViews>
  <sheetFormatPr defaultColWidth="44.1666666666667" defaultRowHeight="42" customHeight="1" outlineLevelCol="4"/>
  <cols>
    <col min="1" max="1" width="58.625" style="1" customWidth="1"/>
    <col min="2" max="2" width="44.125" style="2" customWidth="1"/>
    <col min="3" max="3" width="44.125" style="3" customWidth="1"/>
    <col min="4" max="4" width="31.5" style="1" customWidth="1"/>
    <col min="5" max="5" width="26.5" style="1" customWidth="1"/>
    <col min="6" max="40" width="44.125" style="1" customWidth="1"/>
  </cols>
  <sheetData>
    <row r="1" customHeight="1" spans="1:5">
      <c r="A1" s="4" t="s">
        <v>6</v>
      </c>
      <c r="B1" s="5" t="s">
        <v>5</v>
      </c>
      <c r="C1" s="6" t="s">
        <v>115</v>
      </c>
      <c r="D1" s="7" t="s">
        <v>116</v>
      </c>
      <c r="E1" s="8" t="s">
        <v>117</v>
      </c>
    </row>
    <row r="2" customHeight="1" spans="1:5">
      <c r="A2" s="9" t="s">
        <v>118</v>
      </c>
      <c r="B2" s="10">
        <v>45</v>
      </c>
      <c r="C2" s="6">
        <v>93</v>
      </c>
      <c r="D2" s="11" t="e">
        <f>VLOOKUP(A2,[1]Sheet1!$B$1:$C$65536,2,0)</f>
        <v>#N/A</v>
      </c>
      <c r="E2" s="11" t="s">
        <v>119</v>
      </c>
    </row>
    <row r="3" customHeight="1" spans="1:5">
      <c r="A3" s="9" t="s">
        <v>120</v>
      </c>
      <c r="B3" s="10">
        <v>240</v>
      </c>
      <c r="C3" s="6">
        <v>93</v>
      </c>
      <c r="D3" s="11" t="e">
        <f>VLOOKUP(A3,[1]Sheet1!$B$1:$C$65536,2,0)</f>
        <v>#N/A</v>
      </c>
      <c r="E3" s="11" t="s">
        <v>119</v>
      </c>
    </row>
    <row r="4" customHeight="1" spans="1:5">
      <c r="A4" s="9" t="s">
        <v>121</v>
      </c>
      <c r="B4" s="10">
        <v>60</v>
      </c>
      <c r="C4" s="6">
        <v>93</v>
      </c>
      <c r="D4" s="11" t="e">
        <f>VLOOKUP(A4,[1]Sheet1!$B$1:$C$65536,2,0)</f>
        <v>#N/A</v>
      </c>
      <c r="E4" s="11" t="s">
        <v>119</v>
      </c>
    </row>
    <row r="5" customHeight="1" spans="1:5">
      <c r="A5" s="9" t="s">
        <v>122</v>
      </c>
      <c r="B5" s="10">
        <v>100</v>
      </c>
      <c r="C5" s="6">
        <v>93</v>
      </c>
      <c r="D5" s="11" t="e">
        <f>VLOOKUP(A5,[1]Sheet1!$B$1:$C$65536,2,0)</f>
        <v>#N/A</v>
      </c>
      <c r="E5" s="11" t="s">
        <v>119</v>
      </c>
    </row>
    <row r="6" customHeight="1" spans="1:5">
      <c r="A6" s="12" t="s">
        <v>123</v>
      </c>
      <c r="B6" s="10">
        <v>50</v>
      </c>
      <c r="C6" s="6">
        <v>93</v>
      </c>
      <c r="D6" s="11" t="e">
        <f>VLOOKUP(A6,[1]Sheet1!$B$1:$C$65536,2,0)</f>
        <v>#N/A</v>
      </c>
      <c r="E6" s="11" t="s">
        <v>119</v>
      </c>
    </row>
    <row r="7" customHeight="1" spans="1:5">
      <c r="A7" s="12" t="s">
        <v>124</v>
      </c>
      <c r="B7" s="10">
        <v>50</v>
      </c>
      <c r="C7" s="6">
        <v>88</v>
      </c>
      <c r="D7" s="11" t="e">
        <f>VLOOKUP(A7,[1]Sheet1!$B$1:$C$65536,2,0)</f>
        <v>#N/A</v>
      </c>
      <c r="E7" s="11" t="s">
        <v>119</v>
      </c>
    </row>
    <row r="8" customHeight="1" spans="1:5">
      <c r="A8" s="12" t="s">
        <v>125</v>
      </c>
      <c r="B8" s="10">
        <v>50</v>
      </c>
      <c r="C8" s="6">
        <v>88</v>
      </c>
      <c r="D8" s="11" t="e">
        <f>VLOOKUP(A8,[1]Sheet1!$B$1:$C$65536,2,0)</f>
        <v>#N/A</v>
      </c>
      <c r="E8" s="11" t="s">
        <v>119</v>
      </c>
    </row>
    <row r="9" customHeight="1" spans="1:5">
      <c r="A9" s="12" t="s">
        <v>126</v>
      </c>
      <c r="B9" s="10">
        <v>50</v>
      </c>
      <c r="C9" s="6">
        <v>88</v>
      </c>
      <c r="D9" s="11" t="e">
        <f>VLOOKUP(A9,[1]Sheet1!$B$1:$C$65536,2,0)</f>
        <v>#N/A</v>
      </c>
      <c r="E9" s="11" t="s">
        <v>119</v>
      </c>
    </row>
    <row r="10" customHeight="1" spans="1:3">
      <c r="A10" s="13"/>
      <c r="B10" s="14"/>
      <c r="C10" s="15"/>
    </row>
    <row r="11" customHeight="1" spans="1:3">
      <c r="A11" s="13"/>
      <c r="B11" s="14"/>
      <c r="C11" s="15"/>
    </row>
    <row r="12" customHeight="1" spans="1:3">
      <c r="A12" s="13"/>
      <c r="B12" s="14"/>
      <c r="C12" s="15"/>
    </row>
    <row r="13" customHeight="1" spans="1:3">
      <c r="A13" s="16"/>
      <c r="B13" s="14"/>
      <c r="C13" s="17"/>
    </row>
    <row r="14" customHeight="1" spans="1:3">
      <c r="A14" s="16"/>
      <c r="B14" s="14"/>
      <c r="C14" s="17"/>
    </row>
    <row r="15" customHeight="1" spans="1:3">
      <c r="A15" s="18"/>
      <c r="B15" s="14"/>
      <c r="C15" s="17"/>
    </row>
    <row r="16" customHeight="1" spans="1:3">
      <c r="A16" s="18"/>
      <c r="B16" s="14"/>
      <c r="C16" s="17"/>
    </row>
    <row r="17" customHeight="1" spans="1:3">
      <c r="A17" s="18"/>
      <c r="B17" s="14"/>
      <c r="C17" s="17"/>
    </row>
    <row r="18" customHeight="1" spans="1:3">
      <c r="A18" s="18"/>
      <c r="B18" s="14"/>
      <c r="C18" s="17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25" workbookViewId="0">
      <selection activeCell="B33" sqref="B33"/>
    </sheetView>
  </sheetViews>
  <sheetFormatPr defaultColWidth="9" defaultRowHeight="15.7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备货发货</vt:lpstr>
      <vt:lpstr>Sheet1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WPS_1650250737</cp:lastModifiedBy>
  <dcterms:created xsi:type="dcterms:W3CDTF">2006-09-16T00:00:00Z</dcterms:created>
  <dcterms:modified xsi:type="dcterms:W3CDTF">2026-01-16T03:55:36Z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369C89AB7D054A9FB43BA422AD59612D_13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